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101400323\Desktop\Post\Звіт про виконання обласного бюджету за перше півріччя\"/>
    </mc:Choice>
  </mc:AlternateContent>
  <xr:revisionPtr revIDLastSave="0" documentId="8_{289AADE9-B782-4A95-A5DC-DBD6D161D689}" xr6:coauthVersionLast="47" xr6:coauthVersionMax="47" xr10:uidLastSave="{00000000-0000-0000-0000-000000000000}"/>
  <bookViews>
    <workbookView xWindow="-120" yWindow="-120" windowWidth="29040" windowHeight="15990" activeTab="1" xr2:uid="{58065F43-6A17-46D5-ABC7-6BE56AC9AD6A}"/>
  </bookViews>
  <sheets>
    <sheet name="Доходи" sheetId="1" r:id="rId1"/>
    <sheet name="Видатки" sheetId="2" r:id="rId2"/>
    <sheet name="Кредитування" sheetId="3" r:id="rId3"/>
    <sheet name="джерела" sheetId="4" r:id="rId4"/>
    <sheet name="порівняння" sheetId="5" r:id="rId5"/>
    <sheet name="всього по програмам" sheetId="6" r:id="rId6"/>
    <sheet name="субвенції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 localSheetId="3">#REF!</definedName>
    <definedName name="asdf">#REF!</definedName>
    <definedName name="bb">#REF!</definedName>
    <definedName name="bbb">#REF!</definedName>
    <definedName name="Data">#REF!</definedName>
    <definedName name="Date">#REF!</definedName>
    <definedName name="Date1">#REF!</definedName>
    <definedName name="EXCEL_VER">10</definedName>
    <definedName name="PRINT_DATE">"20.04.2017 13:04:29"</definedName>
    <definedName name="PRINTER">"Eксель_Імпорт (XlRpt)  ДержКазначейство ЦА, Копичко Олександр"</definedName>
    <definedName name="REP_CREATOR">"exp07"</definedName>
    <definedName name="Z_4C83FDBF_077C_48CF_B4BE_ECDB83DBD736_.wvu.PrintTitles" localSheetId="5" hidden="1">'всього по програмам'!$A:$B,'всього по програмам'!#REF!</definedName>
    <definedName name="Z_85DC9BB0_28A9_4114_8FF0_A0FEF2049BAC_.wvu.PrintArea" localSheetId="5" hidden="1">'всього по програмам'!$A$1:$F$112</definedName>
    <definedName name="Z_85DC9BB0_28A9_4114_8FF0_A0FEF2049BAC_.wvu.PrintArea" localSheetId="0" hidden="1">Доходи!$A$5:$L$107</definedName>
    <definedName name="Z_85DC9BB0_28A9_4114_8FF0_A0FEF2049BAC_.wvu.PrintArea" localSheetId="4" hidden="1">порівняння!$A$1:$N$144</definedName>
    <definedName name="Z_85DC9BB0_28A9_4114_8FF0_A0FEF2049BAC_.wvu.PrintTitles" localSheetId="1" hidden="1">Видатки!$7:$9</definedName>
    <definedName name="Z_85DC9BB0_28A9_4114_8FF0_A0FEF2049BAC_.wvu.PrintTitles" localSheetId="5" hidden="1">'всього по програмам'!$A:$B,'всього по програмам'!$3:$4</definedName>
    <definedName name="Z_85DC9BB0_28A9_4114_8FF0_A0FEF2049BAC_.wvu.PrintTitles" localSheetId="0" hidden="1">Доходи!$8:$10</definedName>
    <definedName name="Z_85DC9BB0_28A9_4114_8FF0_A0FEF2049BAC_.wvu.PrintTitles" localSheetId="4" hidden="1">порівняння!$3:$5</definedName>
    <definedName name="Z_85DC9BB0_28A9_4114_8FF0_A0FEF2049BAC_.wvu.Rows" localSheetId="3" hidden="1">джерела!$15:$15</definedName>
    <definedName name="Z_85DC9BB0_28A9_4114_8FF0_A0FEF2049BAC_.wvu.Rows" localSheetId="4" hidden="1">порівняння!$20:$20,порівняння!$122:$122</definedName>
    <definedName name="аа" localSheetId="3">#REF!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_xlnm.Print_Titles" localSheetId="1">Видатки!$7:$9</definedName>
    <definedName name="_xlnm.Print_Titles" localSheetId="5">'всього по програмам'!$A:$B,'всього по програмам'!$3:$4</definedName>
    <definedName name="_xlnm.Print_Titles" localSheetId="0">Доходи!$8:$10</definedName>
    <definedName name="_xlnm.Print_Titles" localSheetId="4">порівняння!$3:$5</definedName>
    <definedName name="_xlnm.Print_Titles" localSheetId="6">субвенції!$3:$3</definedName>
    <definedName name="йййй">#REF!</definedName>
    <definedName name="ллллл" localSheetId="3">#REF!</definedName>
    <definedName name="ллллл">#REF!</definedName>
    <definedName name="_xlnm.Print_Area" localSheetId="5">'всього по програмам'!$A$1:$G$140</definedName>
    <definedName name="_xlnm.Print_Area" localSheetId="0">Доходи!$A$5:$L$107</definedName>
    <definedName name="_xlnm.Print_Area" localSheetId="4">порівняння!$A$1:$N$144</definedName>
    <definedName name="_xlnm.Print_Area" localSheetId="6">субвенції!$A$1:$AG$89</definedName>
    <definedName name="оооооо" localSheetId="3">#REF!</definedName>
    <definedName name="оооооо">#REF!</definedName>
    <definedName name="рррр" localSheetId="3">#REF!</definedName>
    <definedName name="рррр">#REF!</definedName>
    <definedName name="ррррр" localSheetId="3">#REF!</definedName>
    <definedName name="ррррр">#REF!</definedName>
    <definedName name="с" localSheetId="3">#REF!</definedName>
    <definedName name="с">#REF!</definedName>
    <definedName name="щщ" localSheetId="3">#REF!</definedName>
    <definedName name="щщ">#REF!</definedName>
  </definedNames>
  <calcPr calcId="191029" fullCalcOnLoad="1"/>
  <customWorkbookViews>
    <customWorkbookView name="Фіцай  Світлана Петрівна - Особисте подання" guid="{85DC9BB0-28A9-4114-8FF0-A0FEF2049BAC}" mergeInterval="0" personalView="1" maximized="1" xWindow="-9" yWindow="-9" windowWidth="1938" windowHeight="1048" activeSheetId="5"/>
  </customWorkbookViews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9" i="2" l="1"/>
  <c r="H140" i="6"/>
  <c r="BL89" i="7"/>
  <c r="BK89" i="7"/>
  <c r="BJ89" i="7"/>
  <c r="BI89" i="7"/>
  <c r="BH89" i="7"/>
  <c r="BG89" i="7"/>
  <c r="BF89" i="7"/>
  <c r="BE89" i="7"/>
  <c r="BD89" i="7"/>
  <c r="BD87" i="7"/>
  <c r="BC89" i="7"/>
  <c r="BB89" i="7"/>
  <c r="BA89" i="7"/>
  <c r="AZ89" i="7"/>
  <c r="AY89" i="7"/>
  <c r="AX89" i="7"/>
  <c r="AW89" i="7"/>
  <c r="AV89" i="7"/>
  <c r="AU89" i="7"/>
  <c r="AT89" i="7"/>
  <c r="AS89" i="7"/>
  <c r="AR89" i="7"/>
  <c r="AQ89" i="7"/>
  <c r="AP89" i="7"/>
  <c r="AO89" i="7"/>
  <c r="AN89" i="7"/>
  <c r="AM89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G87" i="7"/>
  <c r="F89" i="7"/>
  <c r="E89" i="7"/>
  <c r="D89" i="7"/>
  <c r="C89" i="7"/>
  <c r="BL88" i="7"/>
  <c r="BK88" i="7"/>
  <c r="BK87" i="7"/>
  <c r="BJ88" i="7"/>
  <c r="BI88" i="7"/>
  <c r="BH88" i="7"/>
  <c r="BG88" i="7"/>
  <c r="BF88" i="7"/>
  <c r="BE88" i="7"/>
  <c r="BE87" i="7"/>
  <c r="BD88" i="7"/>
  <c r="BC88" i="7"/>
  <c r="BB88" i="7"/>
  <c r="BA88" i="7"/>
  <c r="BA87" i="7"/>
  <c r="AZ88" i="7"/>
  <c r="AZ87" i="7"/>
  <c r="AY88" i="7"/>
  <c r="AY87" i="7"/>
  <c r="AX88" i="7"/>
  <c r="AW88" i="7"/>
  <c r="AV88" i="7"/>
  <c r="AU88" i="7"/>
  <c r="AT88" i="7"/>
  <c r="AT87" i="7"/>
  <c r="AS88" i="7"/>
  <c r="AR88" i="7"/>
  <c r="AQ88" i="7"/>
  <c r="AP88" i="7"/>
  <c r="AP87" i="7"/>
  <c r="AO88" i="7"/>
  <c r="AO87" i="7"/>
  <c r="AN88" i="7"/>
  <c r="AM88" i="7"/>
  <c r="AM87" i="7"/>
  <c r="AL88" i="7"/>
  <c r="AK88" i="7"/>
  <c r="AJ88" i="7"/>
  <c r="AJ87" i="7"/>
  <c r="AI88" i="7"/>
  <c r="AH88" i="7"/>
  <c r="AG88" i="7"/>
  <c r="AF88" i="7"/>
  <c r="AE88" i="7"/>
  <c r="AE87" i="7"/>
  <c r="AD88" i="7"/>
  <c r="AD87" i="7"/>
  <c r="AC88" i="7"/>
  <c r="AC87" i="7"/>
  <c r="AB88" i="7"/>
  <c r="AB87" i="7"/>
  <c r="AA88" i="7"/>
  <c r="AA87" i="7"/>
  <c r="Z88" i="7"/>
  <c r="Y88" i="7"/>
  <c r="X88" i="7"/>
  <c r="W88" i="7"/>
  <c r="V88" i="7"/>
  <c r="V87" i="7"/>
  <c r="U88" i="7"/>
  <c r="U87" i="7"/>
  <c r="T88" i="7"/>
  <c r="T87" i="7"/>
  <c r="S88" i="7"/>
  <c r="R88" i="7"/>
  <c r="R87" i="7"/>
  <c r="Q88" i="7"/>
  <c r="Q87" i="7"/>
  <c r="P88" i="7"/>
  <c r="P87" i="7"/>
  <c r="O88" i="7"/>
  <c r="O87" i="7"/>
  <c r="N88" i="7"/>
  <c r="N87" i="7"/>
  <c r="M88" i="7"/>
  <c r="L88" i="7"/>
  <c r="K88" i="7"/>
  <c r="K87" i="7"/>
  <c r="J88" i="7"/>
  <c r="I88" i="7"/>
  <c r="H88" i="7"/>
  <c r="H87" i="7"/>
  <c r="G88" i="7"/>
  <c r="F88" i="7"/>
  <c r="F87" i="7"/>
  <c r="E88" i="7"/>
  <c r="E87" i="7"/>
  <c r="D88" i="7"/>
  <c r="D87" i="7"/>
  <c r="BJ87" i="7"/>
  <c r="BH87" i="7"/>
  <c r="BG87" i="7"/>
  <c r="BF87" i="7"/>
  <c r="AX87" i="7"/>
  <c r="AV87" i="7"/>
  <c r="AU87" i="7"/>
  <c r="AS87" i="7"/>
  <c r="AN87" i="7"/>
  <c r="AL87" i="7"/>
  <c r="AI87" i="7"/>
  <c r="AH87" i="7"/>
  <c r="AG87" i="7"/>
  <c r="Z87" i="7"/>
  <c r="X87" i="7"/>
  <c r="W87" i="7"/>
  <c r="L87" i="7"/>
  <c r="J87" i="7"/>
  <c r="I87" i="7"/>
  <c r="BL86" i="7"/>
  <c r="BK86" i="7"/>
  <c r="BJ86" i="7"/>
  <c r="BI86" i="7"/>
  <c r="BH86" i="7"/>
  <c r="BG86" i="7"/>
  <c r="BF86" i="7"/>
  <c r="BE86" i="7"/>
  <c r="BD86" i="7"/>
  <c r="BC86" i="7"/>
  <c r="BB86" i="7"/>
  <c r="BA86" i="7"/>
  <c r="AZ86" i="7"/>
  <c r="AY86" i="7"/>
  <c r="AX86" i="7"/>
  <c r="AW86" i="7"/>
  <c r="AV86" i="7"/>
  <c r="AU86" i="7"/>
  <c r="AT86" i="7"/>
  <c r="AS86" i="7"/>
  <c r="AR86" i="7"/>
  <c r="AQ86" i="7"/>
  <c r="AP86" i="7"/>
  <c r="AO86" i="7"/>
  <c r="AN86" i="7"/>
  <c r="AM86" i="7"/>
  <c r="AL86" i="7"/>
  <c r="AK86" i="7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H83" i="7"/>
  <c r="G86" i="7"/>
  <c r="F86" i="7"/>
  <c r="E86" i="7"/>
  <c r="D86" i="7"/>
  <c r="C86" i="7"/>
  <c r="BL85" i="7"/>
  <c r="BL83" i="7"/>
  <c r="C83" i="7"/>
  <c r="BK85" i="7"/>
  <c r="BJ85" i="7"/>
  <c r="BI85" i="7"/>
  <c r="BH85" i="7"/>
  <c r="BG85" i="7"/>
  <c r="BF85" i="7"/>
  <c r="BE85" i="7"/>
  <c r="BD85" i="7"/>
  <c r="BC85" i="7"/>
  <c r="BB85" i="7"/>
  <c r="BA85" i="7"/>
  <c r="BA83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AH85" i="7"/>
  <c r="AG85" i="7"/>
  <c r="AF85" i="7"/>
  <c r="AE85" i="7"/>
  <c r="AE83" i="7"/>
  <c r="AD85" i="7"/>
  <c r="AC85" i="7"/>
  <c r="AB85" i="7"/>
  <c r="AB83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BL84" i="7"/>
  <c r="BK84" i="7"/>
  <c r="BJ84" i="7"/>
  <c r="BJ83" i="7"/>
  <c r="BI84" i="7"/>
  <c r="BH84" i="7"/>
  <c r="BG84" i="7"/>
  <c r="BG83" i="7"/>
  <c r="BF84" i="7"/>
  <c r="BE84" i="7"/>
  <c r="BE83" i="7"/>
  <c r="BD84" i="7"/>
  <c r="BD83" i="7"/>
  <c r="BC84" i="7"/>
  <c r="BC83" i="7"/>
  <c r="BB84" i="7"/>
  <c r="BB83" i="7"/>
  <c r="BA84" i="7"/>
  <c r="AZ84" i="7"/>
  <c r="AY84" i="7"/>
  <c r="AY83" i="7"/>
  <c r="AX84" i="7"/>
  <c r="AX83" i="7"/>
  <c r="AW84" i="7"/>
  <c r="AW83" i="7"/>
  <c r="AV84" i="7"/>
  <c r="AV83" i="7"/>
  <c r="AU84" i="7"/>
  <c r="AT84" i="7"/>
  <c r="AS84" i="7"/>
  <c r="AS83" i="7"/>
  <c r="AR84" i="7"/>
  <c r="AQ84" i="7"/>
  <c r="AP84" i="7"/>
  <c r="AP83" i="7"/>
  <c r="AO84" i="7"/>
  <c r="AN84" i="7"/>
  <c r="AN83" i="7"/>
  <c r="AM84" i="7"/>
  <c r="AM83" i="7"/>
  <c r="AL84" i="7"/>
  <c r="AK84" i="7"/>
  <c r="AK83" i="7"/>
  <c r="AJ84" i="7"/>
  <c r="AJ83" i="7"/>
  <c r="AI84" i="7"/>
  <c r="AI83" i="7"/>
  <c r="AH84" i="7"/>
  <c r="AG84" i="7"/>
  <c r="AG83" i="7"/>
  <c r="AF84" i="7"/>
  <c r="AF83" i="7"/>
  <c r="AE84" i="7"/>
  <c r="AD84" i="7"/>
  <c r="AC84" i="7"/>
  <c r="AB84" i="7"/>
  <c r="AA84" i="7"/>
  <c r="AA83" i="7"/>
  <c r="Z84" i="7"/>
  <c r="Z83" i="7"/>
  <c r="Y84" i="7"/>
  <c r="X84" i="7"/>
  <c r="W84" i="7"/>
  <c r="W83" i="7"/>
  <c r="V84" i="7"/>
  <c r="U84" i="7"/>
  <c r="U83" i="7"/>
  <c r="T84" i="7"/>
  <c r="T83" i="7"/>
  <c r="S84" i="7"/>
  <c r="R84" i="7"/>
  <c r="Q84" i="7"/>
  <c r="P84" i="7"/>
  <c r="O84" i="7"/>
  <c r="O83" i="7"/>
  <c r="N84" i="7"/>
  <c r="N83" i="7"/>
  <c r="M84" i="7"/>
  <c r="L84" i="7"/>
  <c r="L83" i="7"/>
  <c r="K84" i="7"/>
  <c r="K83" i="7"/>
  <c r="J84" i="7"/>
  <c r="I84" i="7"/>
  <c r="I83" i="7"/>
  <c r="H84" i="7"/>
  <c r="G84" i="7"/>
  <c r="F84" i="7"/>
  <c r="E84" i="7"/>
  <c r="E83" i="7"/>
  <c r="D84" i="7"/>
  <c r="C84" i="7"/>
  <c r="AO83" i="7"/>
  <c r="R83" i="7"/>
  <c r="Q83" i="7"/>
  <c r="F83" i="7"/>
  <c r="BL82" i="7"/>
  <c r="BL81" i="7"/>
  <c r="C81" i="7"/>
  <c r="BK82" i="7"/>
  <c r="BK81" i="7"/>
  <c r="BJ82" i="7"/>
  <c r="BJ81" i="7"/>
  <c r="BI82" i="7"/>
  <c r="BI81" i="7"/>
  <c r="BH82" i="7"/>
  <c r="BH81" i="7"/>
  <c r="BG82" i="7"/>
  <c r="BG81" i="7"/>
  <c r="BF82" i="7"/>
  <c r="BF81" i="7"/>
  <c r="BE82" i="7"/>
  <c r="BD82" i="7"/>
  <c r="BD81" i="7"/>
  <c r="BC82" i="7"/>
  <c r="BC81" i="7"/>
  <c r="BB82" i="7"/>
  <c r="BB81" i="7"/>
  <c r="BA82" i="7"/>
  <c r="AZ82" i="7"/>
  <c r="AZ81" i="7"/>
  <c r="AY82" i="7"/>
  <c r="AY81" i="7"/>
  <c r="AX82" i="7"/>
  <c r="AX81" i="7"/>
  <c r="AW82" i="7"/>
  <c r="AW81" i="7"/>
  <c r="AV82" i="7"/>
  <c r="AV81" i="7"/>
  <c r="AU82" i="7"/>
  <c r="AU81" i="7"/>
  <c r="AT82" i="7"/>
  <c r="AT81" i="7"/>
  <c r="AS82" i="7"/>
  <c r="AS81" i="7"/>
  <c r="AR82" i="7"/>
  <c r="AR81" i="7"/>
  <c r="AQ82" i="7"/>
  <c r="AQ81" i="7"/>
  <c r="AP82" i="7"/>
  <c r="AP81" i="7"/>
  <c r="AO82" i="7"/>
  <c r="AN82" i="7"/>
  <c r="AN81" i="7"/>
  <c r="AM82" i="7"/>
  <c r="AM81" i="7"/>
  <c r="AL82" i="7"/>
  <c r="AL81" i="7"/>
  <c r="AK82" i="7"/>
  <c r="AK81" i="7"/>
  <c r="AJ82" i="7"/>
  <c r="AJ81" i="7"/>
  <c r="AI82" i="7"/>
  <c r="AI81" i="7"/>
  <c r="AH82" i="7"/>
  <c r="AH81" i="7"/>
  <c r="AG82" i="7"/>
  <c r="AF82" i="7"/>
  <c r="AF81" i="7"/>
  <c r="AE82" i="7"/>
  <c r="AE81" i="7"/>
  <c r="AD82" i="7"/>
  <c r="AD81" i="7"/>
  <c r="AC82" i="7"/>
  <c r="AB82" i="7"/>
  <c r="AB81" i="7"/>
  <c r="AA82" i="7"/>
  <c r="AA81" i="7"/>
  <c r="Z82" i="7"/>
  <c r="Z81" i="7"/>
  <c r="Y82" i="7"/>
  <c r="Y81" i="7"/>
  <c r="X82" i="7"/>
  <c r="X81" i="7"/>
  <c r="W82" i="7"/>
  <c r="W81" i="7"/>
  <c r="V82" i="7"/>
  <c r="V81" i="7"/>
  <c r="U82" i="7"/>
  <c r="U81" i="7"/>
  <c r="T82" i="7"/>
  <c r="T81" i="7"/>
  <c r="S82" i="7"/>
  <c r="S81" i="7"/>
  <c r="R82" i="7"/>
  <c r="R81" i="7"/>
  <c r="Q82" i="7"/>
  <c r="P82" i="7"/>
  <c r="P81" i="7"/>
  <c r="O82" i="7"/>
  <c r="O81" i="7"/>
  <c r="N82" i="7"/>
  <c r="N81" i="7"/>
  <c r="M82" i="7"/>
  <c r="M81" i="7"/>
  <c r="L82" i="7"/>
  <c r="L81" i="7"/>
  <c r="K82" i="7"/>
  <c r="K81" i="7"/>
  <c r="J82" i="7"/>
  <c r="J81" i="7"/>
  <c r="I82" i="7"/>
  <c r="H82" i="7"/>
  <c r="H81" i="7"/>
  <c r="G82" i="7"/>
  <c r="G81" i="7"/>
  <c r="F82" i="7"/>
  <c r="F81" i="7"/>
  <c r="E82" i="7"/>
  <c r="D82" i="7"/>
  <c r="D81" i="7"/>
  <c r="C82" i="7"/>
  <c r="BE81" i="7"/>
  <c r="BA81" i="7"/>
  <c r="AO81" i="7"/>
  <c r="AG81" i="7"/>
  <c r="AC81" i="7"/>
  <c r="Q81" i="7"/>
  <c r="I81" i="7"/>
  <c r="E81" i="7"/>
  <c r="BL80" i="7"/>
  <c r="BK80" i="7"/>
  <c r="BK79" i="7"/>
  <c r="BJ80" i="7"/>
  <c r="BI80" i="7"/>
  <c r="BH80" i="7"/>
  <c r="BH79" i="7"/>
  <c r="BG80" i="7"/>
  <c r="BG79" i="7"/>
  <c r="BF80" i="7"/>
  <c r="BE80" i="7"/>
  <c r="BD80" i="7"/>
  <c r="BD79" i="7"/>
  <c r="BC80" i="7"/>
  <c r="BC79" i="7"/>
  <c r="BB80" i="7"/>
  <c r="BB79" i="7"/>
  <c r="BA80" i="7"/>
  <c r="BA79" i="7"/>
  <c r="AZ80" i="7"/>
  <c r="AY80" i="7"/>
  <c r="AY79" i="7"/>
  <c r="AX80" i="7"/>
  <c r="AW80" i="7"/>
  <c r="AW79" i="7"/>
  <c r="AV80" i="7"/>
  <c r="AV79" i="7"/>
  <c r="AU80" i="7"/>
  <c r="AU79" i="7"/>
  <c r="AT80" i="7"/>
  <c r="AS80" i="7"/>
  <c r="AR80" i="7"/>
  <c r="AR79" i="7"/>
  <c r="AQ80" i="7"/>
  <c r="AQ79" i="7"/>
  <c r="AP80" i="7"/>
  <c r="AP79" i="7"/>
  <c r="AO80" i="7"/>
  <c r="AO79" i="7"/>
  <c r="AN80" i="7"/>
  <c r="AN79" i="7"/>
  <c r="AM80" i="7"/>
  <c r="AM79" i="7"/>
  <c r="AL80" i="7"/>
  <c r="AK80" i="7"/>
  <c r="AK79" i="7"/>
  <c r="AJ80" i="7"/>
  <c r="AJ79" i="7"/>
  <c r="AI80" i="7"/>
  <c r="AI79" i="7"/>
  <c r="AH80" i="7"/>
  <c r="AG80" i="7"/>
  <c r="AF80" i="7"/>
  <c r="AF79" i="7"/>
  <c r="AE80" i="7"/>
  <c r="AE79" i="7"/>
  <c r="AD80" i="7"/>
  <c r="AC80" i="7"/>
  <c r="AC79" i="7"/>
  <c r="AB80" i="7"/>
  <c r="AA80" i="7"/>
  <c r="AA79" i="7"/>
  <c r="Z80" i="7"/>
  <c r="Y80" i="7"/>
  <c r="X80" i="7"/>
  <c r="X79" i="7"/>
  <c r="W80" i="7"/>
  <c r="W79" i="7"/>
  <c r="V80" i="7"/>
  <c r="U80" i="7"/>
  <c r="T80" i="7"/>
  <c r="T79" i="7"/>
  <c r="S80" i="7"/>
  <c r="S79" i="7"/>
  <c r="R80" i="7"/>
  <c r="Q80" i="7"/>
  <c r="Q79" i="7"/>
  <c r="P80" i="7"/>
  <c r="P79" i="7"/>
  <c r="O80" i="7"/>
  <c r="O79" i="7"/>
  <c r="N80" i="7"/>
  <c r="M80" i="7"/>
  <c r="L80" i="7"/>
  <c r="L79" i="7"/>
  <c r="K80" i="7"/>
  <c r="K79" i="7"/>
  <c r="J80" i="7"/>
  <c r="I80" i="7"/>
  <c r="H80" i="7"/>
  <c r="H79" i="7"/>
  <c r="G80" i="7"/>
  <c r="G79" i="7"/>
  <c r="F80" i="7"/>
  <c r="F79" i="7"/>
  <c r="E80" i="7"/>
  <c r="E79" i="7"/>
  <c r="D80" i="7"/>
  <c r="D79" i="7"/>
  <c r="C80" i="7"/>
  <c r="BL79" i="7"/>
  <c r="BJ79" i="7"/>
  <c r="BI79" i="7"/>
  <c r="BF79" i="7"/>
  <c r="BE79" i="7"/>
  <c r="AZ79" i="7"/>
  <c r="AX79" i="7"/>
  <c r="AT79" i="7"/>
  <c r="AS79" i="7"/>
  <c r="AL79" i="7"/>
  <c r="AH79" i="7"/>
  <c r="AG79" i="7"/>
  <c r="AD79" i="7"/>
  <c r="AB79" i="7"/>
  <c r="Z79" i="7"/>
  <c r="Y79" i="7"/>
  <c r="V79" i="7"/>
  <c r="U79" i="7"/>
  <c r="R79" i="7"/>
  <c r="N79" i="7"/>
  <c r="M79" i="7"/>
  <c r="J79" i="7"/>
  <c r="I79" i="7"/>
  <c r="C79" i="7"/>
  <c r="BL78" i="7"/>
  <c r="BL77" i="7"/>
  <c r="C77" i="7"/>
  <c r="BK78" i="7"/>
  <c r="BK77" i="7"/>
  <c r="BJ78" i="7"/>
  <c r="BI78" i="7"/>
  <c r="BH78" i="7"/>
  <c r="BH77" i="7"/>
  <c r="BG78" i="7"/>
  <c r="BG77" i="7"/>
  <c r="BF78" i="7"/>
  <c r="BF77" i="7"/>
  <c r="BE78" i="7"/>
  <c r="BE77" i="7"/>
  <c r="BD78" i="7"/>
  <c r="BC78" i="7"/>
  <c r="BC77" i="7"/>
  <c r="BB78" i="7"/>
  <c r="BA78" i="7"/>
  <c r="AZ78" i="7"/>
  <c r="AZ77" i="7"/>
  <c r="AY78" i="7"/>
  <c r="AY77" i="7"/>
  <c r="AX78" i="7"/>
  <c r="AW78" i="7"/>
  <c r="AW77" i="7"/>
  <c r="AV78" i="7"/>
  <c r="AV77" i="7"/>
  <c r="AU78" i="7"/>
  <c r="AU77" i="7"/>
  <c r="AT78" i="7"/>
  <c r="AS78" i="7"/>
  <c r="AS77" i="7"/>
  <c r="AR78" i="7"/>
  <c r="AQ78" i="7"/>
  <c r="AP78" i="7"/>
  <c r="AP77" i="7"/>
  <c r="AO78" i="7"/>
  <c r="AN78" i="7"/>
  <c r="AN77" i="7"/>
  <c r="AM78" i="7"/>
  <c r="AM77" i="7"/>
  <c r="AL78" i="7"/>
  <c r="AL77" i="7"/>
  <c r="AK78" i="7"/>
  <c r="AJ78" i="7"/>
  <c r="AJ77" i="7"/>
  <c r="AI78" i="7"/>
  <c r="AI77" i="7"/>
  <c r="AH78" i="7"/>
  <c r="AH77" i="7"/>
  <c r="AG78" i="7"/>
  <c r="AG77" i="7"/>
  <c r="AF78" i="7"/>
  <c r="AE78" i="7"/>
  <c r="AD78" i="7"/>
  <c r="AC78" i="7"/>
  <c r="AC77" i="7"/>
  <c r="AB78" i="7"/>
  <c r="AB77" i="7"/>
  <c r="AA78" i="7"/>
  <c r="AA77" i="7"/>
  <c r="Z78" i="7"/>
  <c r="Y78" i="7"/>
  <c r="Y77" i="7"/>
  <c r="X78" i="7"/>
  <c r="X77" i="7"/>
  <c r="W78" i="7"/>
  <c r="W77" i="7"/>
  <c r="V78" i="7"/>
  <c r="U78" i="7"/>
  <c r="U77" i="7"/>
  <c r="T78" i="7"/>
  <c r="T77" i="7"/>
  <c r="S78" i="7"/>
  <c r="R78" i="7"/>
  <c r="R77" i="7"/>
  <c r="Q78" i="7"/>
  <c r="P78" i="7"/>
  <c r="P77" i="7"/>
  <c r="O78" i="7"/>
  <c r="O77" i="7"/>
  <c r="N78" i="7"/>
  <c r="M78" i="7"/>
  <c r="L78" i="7"/>
  <c r="L77" i="7"/>
  <c r="K78" i="7"/>
  <c r="K77" i="7"/>
  <c r="J78" i="7"/>
  <c r="J77" i="7"/>
  <c r="I78" i="7"/>
  <c r="I77" i="7"/>
  <c r="H78" i="7"/>
  <c r="H77" i="7"/>
  <c r="G78" i="7"/>
  <c r="F78" i="7"/>
  <c r="E78" i="7"/>
  <c r="E77" i="7"/>
  <c r="D78" i="7"/>
  <c r="D77" i="7"/>
  <c r="BJ77" i="7"/>
  <c r="BI77" i="7"/>
  <c r="BD77" i="7"/>
  <c r="BB77" i="7"/>
  <c r="BA77" i="7"/>
  <c r="AX77" i="7"/>
  <c r="AT77" i="7"/>
  <c r="AR77" i="7"/>
  <c r="AQ77" i="7"/>
  <c r="AO77" i="7"/>
  <c r="AK77" i="7"/>
  <c r="AF77" i="7"/>
  <c r="AE77" i="7"/>
  <c r="AD77" i="7"/>
  <c r="Z77" i="7"/>
  <c r="V77" i="7"/>
  <c r="S77" i="7"/>
  <c r="Q77" i="7"/>
  <c r="N77" i="7"/>
  <c r="M77" i="7"/>
  <c r="G77" i="7"/>
  <c r="F77" i="7"/>
  <c r="BL76" i="7"/>
  <c r="BL75" i="7"/>
  <c r="C75" i="7"/>
  <c r="BK76" i="7"/>
  <c r="BK75" i="7"/>
  <c r="BJ76" i="7"/>
  <c r="BI76" i="7"/>
  <c r="BI75" i="7"/>
  <c r="BH76" i="7"/>
  <c r="BG76" i="7"/>
  <c r="BF76" i="7"/>
  <c r="BE76" i="7"/>
  <c r="BD76" i="7"/>
  <c r="BD75" i="7"/>
  <c r="BC76" i="7"/>
  <c r="BC75" i="7"/>
  <c r="BB76" i="7"/>
  <c r="BA76" i="7"/>
  <c r="AZ76" i="7"/>
  <c r="AZ75" i="7"/>
  <c r="AY76" i="7"/>
  <c r="AY75" i="7"/>
  <c r="AX76" i="7"/>
  <c r="AX75" i="7"/>
  <c r="AW76" i="7"/>
  <c r="AW75" i="7"/>
  <c r="AV76" i="7"/>
  <c r="AU76" i="7"/>
  <c r="AU75" i="7"/>
  <c r="AT76" i="7"/>
  <c r="AT75" i="7"/>
  <c r="AS76" i="7"/>
  <c r="AR76" i="7"/>
  <c r="AR75" i="7"/>
  <c r="AQ76" i="7"/>
  <c r="AQ75" i="7"/>
  <c r="AP76" i="7"/>
  <c r="AO76" i="7"/>
  <c r="AO75" i="7"/>
  <c r="AN76" i="7"/>
  <c r="AM76" i="7"/>
  <c r="AM75" i="7"/>
  <c r="AL76" i="7"/>
  <c r="AK76" i="7"/>
  <c r="AK75" i="7"/>
  <c r="AJ76" i="7"/>
  <c r="AJ75" i="7"/>
  <c r="AI76" i="7"/>
  <c r="AH76" i="7"/>
  <c r="AG76" i="7"/>
  <c r="AG75" i="7"/>
  <c r="AF76" i="7"/>
  <c r="AF75" i="7"/>
  <c r="AE76" i="7"/>
  <c r="AE75" i="7"/>
  <c r="AD76" i="7"/>
  <c r="AC76" i="7"/>
  <c r="AB76" i="7"/>
  <c r="AB75" i="7"/>
  <c r="AA76" i="7"/>
  <c r="AA75" i="7"/>
  <c r="Z76" i="7"/>
  <c r="Y76" i="7"/>
  <c r="Y75" i="7"/>
  <c r="X76" i="7"/>
  <c r="W76" i="7"/>
  <c r="V76" i="7"/>
  <c r="V75" i="7"/>
  <c r="U76" i="7"/>
  <c r="T76" i="7"/>
  <c r="T75" i="7"/>
  <c r="S76" i="7"/>
  <c r="S75" i="7"/>
  <c r="R76" i="7"/>
  <c r="Q76" i="7"/>
  <c r="Q75" i="7"/>
  <c r="P76" i="7"/>
  <c r="O76" i="7"/>
  <c r="O75" i="7"/>
  <c r="N76" i="7"/>
  <c r="M76" i="7"/>
  <c r="M75" i="7"/>
  <c r="L76" i="7"/>
  <c r="K76" i="7"/>
  <c r="K75" i="7"/>
  <c r="J76" i="7"/>
  <c r="J75" i="7"/>
  <c r="I76" i="7"/>
  <c r="H76" i="7"/>
  <c r="H75" i="7"/>
  <c r="G76" i="7"/>
  <c r="G75" i="7"/>
  <c r="F76" i="7"/>
  <c r="F75" i="7"/>
  <c r="E76" i="7"/>
  <c r="D76" i="7"/>
  <c r="BJ75" i="7"/>
  <c r="BH75" i="7"/>
  <c r="BG75" i="7"/>
  <c r="BF75" i="7"/>
  <c r="BE75" i="7"/>
  <c r="BB75" i="7"/>
  <c r="BA75" i="7"/>
  <c r="AV75" i="7"/>
  <c r="AS75" i="7"/>
  <c r="AP75" i="7"/>
  <c r="AN75" i="7"/>
  <c r="AL75" i="7"/>
  <c r="AI75" i="7"/>
  <c r="AH75" i="7"/>
  <c r="AD75" i="7"/>
  <c r="AC75" i="7"/>
  <c r="Z75" i="7"/>
  <c r="X75" i="7"/>
  <c r="W75" i="7"/>
  <c r="U75" i="7"/>
  <c r="R75" i="7"/>
  <c r="P75" i="7"/>
  <c r="N75" i="7"/>
  <c r="L75" i="7"/>
  <c r="I75" i="7"/>
  <c r="E75" i="7"/>
  <c r="D75" i="7"/>
  <c r="BL74" i="7"/>
  <c r="BK74" i="7"/>
  <c r="BJ74" i="7"/>
  <c r="BJ73" i="7"/>
  <c r="BI74" i="7"/>
  <c r="BH74" i="7"/>
  <c r="BH73" i="7"/>
  <c r="BG74" i="7"/>
  <c r="BG73" i="7"/>
  <c r="BF74" i="7"/>
  <c r="BF73" i="7"/>
  <c r="BE74" i="7"/>
  <c r="BD74" i="7"/>
  <c r="BC74" i="7"/>
  <c r="BC73" i="7"/>
  <c r="BB74" i="7"/>
  <c r="BB73" i="7"/>
  <c r="BA74" i="7"/>
  <c r="BA73" i="7"/>
  <c r="AZ74" i="7"/>
  <c r="AZ73" i="7"/>
  <c r="AY74" i="7"/>
  <c r="AX74" i="7"/>
  <c r="AW74" i="7"/>
  <c r="AV74" i="7"/>
  <c r="AV73" i="7"/>
  <c r="AU74" i="7"/>
  <c r="AU73" i="7"/>
  <c r="AT74" i="7"/>
  <c r="AT73" i="7"/>
  <c r="AS74" i="7"/>
  <c r="AR74" i="7"/>
  <c r="AQ74" i="7"/>
  <c r="AQ73" i="7"/>
  <c r="AP74" i="7"/>
  <c r="AO74" i="7"/>
  <c r="AO73" i="7"/>
  <c r="AN74" i="7"/>
  <c r="AN73" i="7"/>
  <c r="AM74" i="7"/>
  <c r="AL74" i="7"/>
  <c r="AL73" i="7"/>
  <c r="AK74" i="7"/>
  <c r="AK73" i="7"/>
  <c r="AJ74" i="7"/>
  <c r="AJ73" i="7"/>
  <c r="AI74" i="7"/>
  <c r="AI73" i="7"/>
  <c r="AH74" i="7"/>
  <c r="AH73" i="7"/>
  <c r="AG74" i="7"/>
  <c r="AF74" i="7"/>
  <c r="AF73" i="7"/>
  <c r="AE74" i="7"/>
  <c r="AE73" i="7"/>
  <c r="AD74" i="7"/>
  <c r="AD73" i="7"/>
  <c r="AC74" i="7"/>
  <c r="AC73" i="7"/>
  <c r="AB74" i="7"/>
  <c r="AA74" i="7"/>
  <c r="AA73" i="7"/>
  <c r="Z74" i="7"/>
  <c r="Y74" i="7"/>
  <c r="Y73" i="7"/>
  <c r="X74" i="7"/>
  <c r="X73" i="7"/>
  <c r="W74" i="7"/>
  <c r="W73" i="7"/>
  <c r="V74" i="7"/>
  <c r="U74" i="7"/>
  <c r="T74" i="7"/>
  <c r="S74" i="7"/>
  <c r="S73" i="7"/>
  <c r="R74" i="7"/>
  <c r="Q74" i="7"/>
  <c r="P74" i="7"/>
  <c r="P73" i="7"/>
  <c r="O74" i="7"/>
  <c r="O73" i="7"/>
  <c r="N74" i="7"/>
  <c r="N73" i="7"/>
  <c r="M74" i="7"/>
  <c r="L74" i="7"/>
  <c r="L73" i="7"/>
  <c r="K74" i="7"/>
  <c r="K73" i="7"/>
  <c r="J74" i="7"/>
  <c r="J73" i="7"/>
  <c r="I74" i="7"/>
  <c r="H74" i="7"/>
  <c r="G74" i="7"/>
  <c r="G73" i="7"/>
  <c r="F74" i="7"/>
  <c r="F73" i="7"/>
  <c r="E74" i="7"/>
  <c r="D74" i="7"/>
  <c r="D73" i="7"/>
  <c r="C74" i="7"/>
  <c r="BL73" i="7"/>
  <c r="BK73" i="7"/>
  <c r="BI73" i="7"/>
  <c r="BE73" i="7"/>
  <c r="BD73" i="7"/>
  <c r="AY73" i="7"/>
  <c r="AX73" i="7"/>
  <c r="AW73" i="7"/>
  <c r="AS73" i="7"/>
  <c r="AR73" i="7"/>
  <c r="AP73" i="7"/>
  <c r="AM73" i="7"/>
  <c r="AG73" i="7"/>
  <c r="AB73" i="7"/>
  <c r="Z73" i="7"/>
  <c r="V73" i="7"/>
  <c r="U73" i="7"/>
  <c r="T73" i="7"/>
  <c r="R73" i="7"/>
  <c r="Q73" i="7"/>
  <c r="M73" i="7"/>
  <c r="I73" i="7"/>
  <c r="H73" i="7"/>
  <c r="E73" i="7"/>
  <c r="C73" i="7"/>
  <c r="BL72" i="7"/>
  <c r="BK72" i="7"/>
  <c r="BK70" i="7"/>
  <c r="BJ72" i="7"/>
  <c r="BI72" i="7"/>
  <c r="BH72" i="7"/>
  <c r="BG72" i="7"/>
  <c r="BF72" i="7"/>
  <c r="BE72" i="7"/>
  <c r="BD72" i="7"/>
  <c r="BC72" i="7"/>
  <c r="BB72" i="7"/>
  <c r="BA72" i="7"/>
  <c r="AZ72" i="7"/>
  <c r="AY72" i="7"/>
  <c r="AX72" i="7"/>
  <c r="AW72" i="7"/>
  <c r="AV72" i="7"/>
  <c r="AU72" i="7"/>
  <c r="AT72" i="7"/>
  <c r="AS72" i="7"/>
  <c r="AS70" i="7"/>
  <c r="AR72" i="7"/>
  <c r="AQ72" i="7"/>
  <c r="AP72" i="7"/>
  <c r="AO72" i="7"/>
  <c r="AN72" i="7"/>
  <c r="AM72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BL71" i="7"/>
  <c r="BK71" i="7"/>
  <c r="BJ71" i="7"/>
  <c r="BI71" i="7"/>
  <c r="BI70" i="7"/>
  <c r="BH71" i="7"/>
  <c r="BH70" i="7"/>
  <c r="BG71" i="7"/>
  <c r="BG70" i="7"/>
  <c r="BF71" i="7"/>
  <c r="BE71" i="7"/>
  <c r="BD71" i="7"/>
  <c r="BD70" i="7"/>
  <c r="BC71" i="7"/>
  <c r="BB71" i="7"/>
  <c r="BB70" i="7"/>
  <c r="BA71" i="7"/>
  <c r="BA70" i="7"/>
  <c r="AZ71" i="7"/>
  <c r="AZ70" i="7"/>
  <c r="AY71" i="7"/>
  <c r="AX71" i="7"/>
  <c r="AW71" i="7"/>
  <c r="AW70" i="7"/>
  <c r="AV71" i="7"/>
  <c r="AV70" i="7"/>
  <c r="AU71" i="7"/>
  <c r="AT71" i="7"/>
  <c r="AT70" i="7"/>
  <c r="AS71" i="7"/>
  <c r="AR71" i="7"/>
  <c r="AQ71" i="7"/>
  <c r="AQ70" i="7"/>
  <c r="AP71" i="7"/>
  <c r="AP70" i="7"/>
  <c r="AO71" i="7"/>
  <c r="AO70" i="7"/>
  <c r="AN71" i="7"/>
  <c r="AN70" i="7"/>
  <c r="AM71" i="7"/>
  <c r="AL71" i="7"/>
  <c r="AK71" i="7"/>
  <c r="AK70" i="7"/>
  <c r="AJ71" i="7"/>
  <c r="AI71" i="7"/>
  <c r="AI70" i="7"/>
  <c r="AH71" i="7"/>
  <c r="AH70" i="7"/>
  <c r="AG71" i="7"/>
  <c r="AF71" i="7"/>
  <c r="AE71" i="7"/>
  <c r="AD71" i="7"/>
  <c r="AD70" i="7"/>
  <c r="AC71" i="7"/>
  <c r="AC70" i="7"/>
  <c r="AB71" i="7"/>
  <c r="AB70" i="7"/>
  <c r="AA71" i="7"/>
  <c r="Z71" i="7"/>
  <c r="Y71" i="7"/>
  <c r="Y70" i="7"/>
  <c r="X71" i="7"/>
  <c r="W71" i="7"/>
  <c r="W70" i="7"/>
  <c r="V71" i="7"/>
  <c r="V70" i="7"/>
  <c r="U71" i="7"/>
  <c r="T71" i="7"/>
  <c r="T70" i="7"/>
  <c r="S71" i="7"/>
  <c r="R71" i="7"/>
  <c r="R70" i="7"/>
  <c r="Q71" i="7"/>
  <c r="Q70" i="7"/>
  <c r="P71" i="7"/>
  <c r="P70" i="7"/>
  <c r="O71" i="7"/>
  <c r="O70" i="7"/>
  <c r="N71" i="7"/>
  <c r="M71" i="7"/>
  <c r="M70" i="7"/>
  <c r="L71" i="7"/>
  <c r="K71" i="7"/>
  <c r="K70" i="7"/>
  <c r="J71" i="7"/>
  <c r="J70" i="7"/>
  <c r="I71" i="7"/>
  <c r="H71" i="7"/>
  <c r="H70" i="7"/>
  <c r="G71" i="7"/>
  <c r="G70" i="7"/>
  <c r="F71" i="7"/>
  <c r="E71" i="7"/>
  <c r="E70" i="7"/>
  <c r="D71" i="7"/>
  <c r="D70" i="7"/>
  <c r="C71" i="7"/>
  <c r="BJ70" i="7"/>
  <c r="BC70" i="7"/>
  <c r="AX70" i="7"/>
  <c r="AR70" i="7"/>
  <c r="AL70" i="7"/>
  <c r="AJ70" i="7"/>
  <c r="AF70" i="7"/>
  <c r="AE70" i="7"/>
  <c r="Z70" i="7"/>
  <c r="U70" i="7"/>
  <c r="N70" i="7"/>
  <c r="I70" i="7"/>
  <c r="BL69" i="7"/>
  <c r="BK69" i="7"/>
  <c r="BK68" i="7"/>
  <c r="BJ69" i="7"/>
  <c r="BI69" i="7"/>
  <c r="BH69" i="7"/>
  <c r="BH68" i="7"/>
  <c r="BG69" i="7"/>
  <c r="BF69" i="7"/>
  <c r="BF68" i="7"/>
  <c r="BE69" i="7"/>
  <c r="BE68" i="7"/>
  <c r="BD69" i="7"/>
  <c r="BD68" i="7"/>
  <c r="BC69" i="7"/>
  <c r="BC68" i="7"/>
  <c r="BB69" i="7"/>
  <c r="BA69" i="7"/>
  <c r="BA68" i="7"/>
  <c r="AZ69" i="7"/>
  <c r="AZ68" i="7"/>
  <c r="AY69" i="7"/>
  <c r="AY68" i="7"/>
  <c r="AX69" i="7"/>
  <c r="AW69" i="7"/>
  <c r="AW68" i="7"/>
  <c r="AV69" i="7"/>
  <c r="AU69" i="7"/>
  <c r="AT69" i="7"/>
  <c r="AT68" i="7"/>
  <c r="AS69" i="7"/>
  <c r="AS68" i="7"/>
  <c r="AR69" i="7"/>
  <c r="AQ69" i="7"/>
  <c r="AP69" i="7"/>
  <c r="AP68" i="7"/>
  <c r="AO69" i="7"/>
  <c r="AO68" i="7"/>
  <c r="AN69" i="7"/>
  <c r="AM69" i="7"/>
  <c r="AL69" i="7"/>
  <c r="AK69" i="7"/>
  <c r="AJ69" i="7"/>
  <c r="AJ68" i="7"/>
  <c r="AI69" i="7"/>
  <c r="AI68" i="7"/>
  <c r="AH69" i="7"/>
  <c r="AH68" i="7"/>
  <c r="AG69" i="7"/>
  <c r="AG68" i="7"/>
  <c r="AF69" i="7"/>
  <c r="AF68" i="7"/>
  <c r="AE69" i="7"/>
  <c r="AE68" i="7"/>
  <c r="AD69" i="7"/>
  <c r="AC69" i="7"/>
  <c r="AC68" i="7"/>
  <c r="AB69" i="7"/>
  <c r="AA69" i="7"/>
  <c r="AA68" i="7"/>
  <c r="Z69" i="7"/>
  <c r="Y69" i="7"/>
  <c r="X69" i="7"/>
  <c r="X68" i="7"/>
  <c r="W69" i="7"/>
  <c r="V69" i="7"/>
  <c r="V68" i="7"/>
  <c r="U69" i="7"/>
  <c r="U68" i="7"/>
  <c r="T69" i="7"/>
  <c r="S69" i="7"/>
  <c r="S68" i="7"/>
  <c r="R69" i="7"/>
  <c r="Q69" i="7"/>
  <c r="Q68" i="7"/>
  <c r="P69" i="7"/>
  <c r="O69" i="7"/>
  <c r="N69" i="7"/>
  <c r="N68" i="7"/>
  <c r="M69" i="7"/>
  <c r="L69" i="7"/>
  <c r="L68" i="7"/>
  <c r="K69" i="7"/>
  <c r="J69" i="7"/>
  <c r="J68" i="7"/>
  <c r="I69" i="7"/>
  <c r="I68" i="7"/>
  <c r="H69" i="7"/>
  <c r="H68" i="7"/>
  <c r="G69" i="7"/>
  <c r="F69" i="7"/>
  <c r="E69" i="7"/>
  <c r="E68" i="7"/>
  <c r="D69" i="7"/>
  <c r="C69" i="7"/>
  <c r="BL68" i="7"/>
  <c r="C68" i="7"/>
  <c r="BJ68" i="7"/>
  <c r="BI68" i="7"/>
  <c r="BG68" i="7"/>
  <c r="BB68" i="7"/>
  <c r="AX68" i="7"/>
  <c r="AV68" i="7"/>
  <c r="AU68" i="7"/>
  <c r="AR68" i="7"/>
  <c r="AQ68" i="7"/>
  <c r="AN68" i="7"/>
  <c r="AM68" i="7"/>
  <c r="AL68" i="7"/>
  <c r="AK68" i="7"/>
  <c r="AD68" i="7"/>
  <c r="AB68" i="7"/>
  <c r="Z68" i="7"/>
  <c r="Y68" i="7"/>
  <c r="W68" i="7"/>
  <c r="T68" i="7"/>
  <c r="R68" i="7"/>
  <c r="P68" i="7"/>
  <c r="O68" i="7"/>
  <c r="M68" i="7"/>
  <c r="K68" i="7"/>
  <c r="G68" i="7"/>
  <c r="F68" i="7"/>
  <c r="D68" i="7"/>
  <c r="BL67" i="7"/>
  <c r="C67" i="7"/>
  <c r="BK67" i="7"/>
  <c r="BJ67" i="7"/>
  <c r="BI67" i="7"/>
  <c r="BH67" i="7"/>
  <c r="BG67" i="7"/>
  <c r="BF67" i="7"/>
  <c r="BF65" i="7"/>
  <c r="BE67" i="7"/>
  <c r="BD67" i="7"/>
  <c r="BC67" i="7"/>
  <c r="BB67" i="7"/>
  <c r="BA67" i="7"/>
  <c r="AZ67" i="7"/>
  <c r="AY67" i="7"/>
  <c r="AX67" i="7"/>
  <c r="AX65" i="7"/>
  <c r="AW67" i="7"/>
  <c r="AV67" i="7"/>
  <c r="AU67" i="7"/>
  <c r="AT67" i="7"/>
  <c r="AS67" i="7"/>
  <c r="AR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AC65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BL66" i="7"/>
  <c r="BL65" i="7"/>
  <c r="C65" i="7"/>
  <c r="BK66" i="7"/>
  <c r="BK65" i="7"/>
  <c r="BJ66" i="7"/>
  <c r="BJ65" i="7"/>
  <c r="BI66" i="7"/>
  <c r="BH66" i="7"/>
  <c r="BH65" i="7"/>
  <c r="BG66" i="7"/>
  <c r="BG65" i="7"/>
  <c r="BF66" i="7"/>
  <c r="BE66" i="7"/>
  <c r="BE65" i="7"/>
  <c r="BD66" i="7"/>
  <c r="BD65" i="7"/>
  <c r="BC66" i="7"/>
  <c r="BB66" i="7"/>
  <c r="BA66" i="7"/>
  <c r="BA65" i="7"/>
  <c r="AZ66" i="7"/>
  <c r="AY66" i="7"/>
  <c r="AY65" i="7"/>
  <c r="AX66" i="7"/>
  <c r="AW66" i="7"/>
  <c r="AW65" i="7"/>
  <c r="AV66" i="7"/>
  <c r="AU66" i="7"/>
  <c r="AU65" i="7"/>
  <c r="AT66" i="7"/>
  <c r="AT65" i="7"/>
  <c r="AS66" i="7"/>
  <c r="AR66" i="7"/>
  <c r="AQ66" i="7"/>
  <c r="AQ65" i="7"/>
  <c r="AP66" i="7"/>
  <c r="AO66" i="7"/>
  <c r="AN66" i="7"/>
  <c r="AN65" i="7"/>
  <c r="AM66" i="7"/>
  <c r="AL66" i="7"/>
  <c r="AL65" i="7"/>
  <c r="AK66" i="7"/>
  <c r="AK65" i="7"/>
  <c r="AJ66" i="7"/>
  <c r="AI66" i="7"/>
  <c r="AH66" i="7"/>
  <c r="AG66" i="7"/>
  <c r="AF66" i="7"/>
  <c r="AE66" i="7"/>
  <c r="AE65" i="7"/>
  <c r="AD66" i="7"/>
  <c r="AC66" i="7"/>
  <c r="AB66" i="7"/>
  <c r="AB65" i="7"/>
  <c r="AA66" i="7"/>
  <c r="AA65" i="7"/>
  <c r="Z66" i="7"/>
  <c r="Z65" i="7"/>
  <c r="Y66" i="7"/>
  <c r="Y65" i="7"/>
  <c r="X66" i="7"/>
  <c r="W66" i="7"/>
  <c r="W65" i="7"/>
  <c r="V66" i="7"/>
  <c r="V65" i="7"/>
  <c r="U66" i="7"/>
  <c r="U65" i="7"/>
  <c r="T66" i="7"/>
  <c r="S66" i="7"/>
  <c r="R66" i="7"/>
  <c r="Q66" i="7"/>
  <c r="P66" i="7"/>
  <c r="P65" i="7"/>
  <c r="O66" i="7"/>
  <c r="O65" i="7"/>
  <c r="N66" i="7"/>
  <c r="N65" i="7"/>
  <c r="M66" i="7"/>
  <c r="M65" i="7"/>
  <c r="L66" i="7"/>
  <c r="L65" i="7"/>
  <c r="K66" i="7"/>
  <c r="K65" i="7"/>
  <c r="J66" i="7"/>
  <c r="J65" i="7"/>
  <c r="I66" i="7"/>
  <c r="I65" i="7"/>
  <c r="H66" i="7"/>
  <c r="G66" i="7"/>
  <c r="G65" i="7"/>
  <c r="F66" i="7"/>
  <c r="F65" i="7"/>
  <c r="E66" i="7"/>
  <c r="D66" i="7"/>
  <c r="D65" i="7"/>
  <c r="C66" i="7"/>
  <c r="BB65" i="7"/>
  <c r="AV65" i="7"/>
  <c r="AR65" i="7"/>
  <c r="AP65" i="7"/>
  <c r="AO65" i="7"/>
  <c r="AJ65" i="7"/>
  <c r="AH65" i="7"/>
  <c r="AF65" i="7"/>
  <c r="AD65" i="7"/>
  <c r="X65" i="7"/>
  <c r="T65" i="7"/>
  <c r="S65" i="7"/>
  <c r="R65" i="7"/>
  <c r="Q65" i="7"/>
  <c r="H65" i="7"/>
  <c r="E65" i="7"/>
  <c r="BL64" i="7"/>
  <c r="BK64" i="7"/>
  <c r="BK63" i="7"/>
  <c r="BJ64" i="7"/>
  <c r="BI64" i="7"/>
  <c r="BI63" i="7"/>
  <c r="BH64" i="7"/>
  <c r="BG64" i="7"/>
  <c r="BG63" i="7"/>
  <c r="BF64" i="7"/>
  <c r="BF63" i="7"/>
  <c r="BE64" i="7"/>
  <c r="BD64" i="7"/>
  <c r="BD63" i="7"/>
  <c r="BC64" i="7"/>
  <c r="BC63" i="7"/>
  <c r="BB64" i="7"/>
  <c r="BA64" i="7"/>
  <c r="BA63" i="7"/>
  <c r="AZ64" i="7"/>
  <c r="AY64" i="7"/>
  <c r="AY63" i="7"/>
  <c r="AX64" i="7"/>
  <c r="AX63" i="7"/>
  <c r="AW64" i="7"/>
  <c r="AV64" i="7"/>
  <c r="AV63" i="7"/>
  <c r="AU64" i="7"/>
  <c r="AT64" i="7"/>
  <c r="AS64" i="7"/>
  <c r="AS63" i="7"/>
  <c r="AR64" i="7"/>
  <c r="AR63" i="7"/>
  <c r="AQ64" i="7"/>
  <c r="AQ63" i="7"/>
  <c r="AP64" i="7"/>
  <c r="AP63" i="7"/>
  <c r="AO64" i="7"/>
  <c r="AN64" i="7"/>
  <c r="AN63" i="7"/>
  <c r="AM64" i="7"/>
  <c r="AM63" i="7"/>
  <c r="AL64" i="7"/>
  <c r="AK64" i="7"/>
  <c r="AJ64" i="7"/>
  <c r="AI64" i="7"/>
  <c r="AI63" i="7"/>
  <c r="AH64" i="7"/>
  <c r="AG64" i="7"/>
  <c r="AG63" i="7"/>
  <c r="AF64" i="7"/>
  <c r="AF63" i="7"/>
  <c r="AE64" i="7"/>
  <c r="AE63" i="7"/>
  <c r="AD64" i="7"/>
  <c r="AC64" i="7"/>
  <c r="AB64" i="7"/>
  <c r="AA64" i="7"/>
  <c r="AA63" i="7"/>
  <c r="Z64" i="7"/>
  <c r="Z63" i="7"/>
  <c r="Y64" i="7"/>
  <c r="X64" i="7"/>
  <c r="W64" i="7"/>
  <c r="W63" i="7"/>
  <c r="V64" i="7"/>
  <c r="U64" i="7"/>
  <c r="U63" i="7"/>
  <c r="T64" i="7"/>
  <c r="T63" i="7"/>
  <c r="S64" i="7"/>
  <c r="S63" i="7"/>
  <c r="R64" i="7"/>
  <c r="Q64" i="7"/>
  <c r="P64" i="7"/>
  <c r="P63" i="7"/>
  <c r="O64" i="7"/>
  <c r="O63" i="7"/>
  <c r="N64" i="7"/>
  <c r="M64" i="7"/>
  <c r="L64" i="7"/>
  <c r="K64" i="7"/>
  <c r="K63" i="7"/>
  <c r="J64" i="7"/>
  <c r="J63" i="7"/>
  <c r="I64" i="7"/>
  <c r="I63" i="7"/>
  <c r="H64" i="7"/>
  <c r="H63" i="7"/>
  <c r="G64" i="7"/>
  <c r="G63" i="7"/>
  <c r="F64" i="7"/>
  <c r="E64" i="7"/>
  <c r="E63" i="7"/>
  <c r="D64" i="7"/>
  <c r="D63" i="7"/>
  <c r="BJ63" i="7"/>
  <c r="BH63" i="7"/>
  <c r="BE63" i="7"/>
  <c r="BB63" i="7"/>
  <c r="AZ63" i="7"/>
  <c r="AW63" i="7"/>
  <c r="AU63" i="7"/>
  <c r="AT63" i="7"/>
  <c r="AO63" i="7"/>
  <c r="AL63" i="7"/>
  <c r="AK63" i="7"/>
  <c r="AJ63" i="7"/>
  <c r="AH63" i="7"/>
  <c r="AD63" i="7"/>
  <c r="AC63" i="7"/>
  <c r="AB63" i="7"/>
  <c r="Y63" i="7"/>
  <c r="X63" i="7"/>
  <c r="V63" i="7"/>
  <c r="R63" i="7"/>
  <c r="Q63" i="7"/>
  <c r="N63" i="7"/>
  <c r="M63" i="7"/>
  <c r="L63" i="7"/>
  <c r="F63" i="7"/>
  <c r="BL62" i="7"/>
  <c r="BL61" i="7"/>
  <c r="BK62" i="7"/>
  <c r="BJ62" i="7"/>
  <c r="BJ61" i="7"/>
  <c r="BI62" i="7"/>
  <c r="BI61" i="7"/>
  <c r="BH62" i="7"/>
  <c r="BH61" i="7"/>
  <c r="BG62" i="7"/>
  <c r="BG61" i="7"/>
  <c r="BF62" i="7"/>
  <c r="BF61" i="7"/>
  <c r="BE62" i="7"/>
  <c r="BE61" i="7"/>
  <c r="BD62" i="7"/>
  <c r="BD61" i="7"/>
  <c r="BC62" i="7"/>
  <c r="BC61" i="7"/>
  <c r="BB62" i="7"/>
  <c r="BA62" i="7"/>
  <c r="BA61" i="7"/>
  <c r="AZ62" i="7"/>
  <c r="AY62" i="7"/>
  <c r="AY61" i="7"/>
  <c r="AX62" i="7"/>
  <c r="AX61" i="7"/>
  <c r="AW62" i="7"/>
  <c r="AV62" i="7"/>
  <c r="AV61" i="7"/>
  <c r="AU62" i="7"/>
  <c r="AU61" i="7"/>
  <c r="AT62" i="7"/>
  <c r="AT61" i="7"/>
  <c r="AS62" i="7"/>
  <c r="AS61" i="7"/>
  <c r="AR62" i="7"/>
  <c r="AQ62" i="7"/>
  <c r="AQ61" i="7"/>
  <c r="AP62" i="7"/>
  <c r="AO62" i="7"/>
  <c r="AN62" i="7"/>
  <c r="AN61" i="7"/>
  <c r="AM62" i="7"/>
  <c r="AM61" i="7"/>
  <c r="AL62" i="7"/>
  <c r="AL61" i="7"/>
  <c r="AK62" i="7"/>
  <c r="AJ62" i="7"/>
  <c r="AJ61" i="7"/>
  <c r="AI62" i="7"/>
  <c r="AI61" i="7"/>
  <c r="AH62" i="7"/>
  <c r="AH61" i="7"/>
  <c r="AG62" i="7"/>
  <c r="AF62" i="7"/>
  <c r="AE62" i="7"/>
  <c r="AE61" i="7"/>
  <c r="AD62" i="7"/>
  <c r="AC62" i="7"/>
  <c r="AC61" i="7"/>
  <c r="AB62" i="7"/>
  <c r="AB61" i="7"/>
  <c r="AA62" i="7"/>
  <c r="Z62" i="7"/>
  <c r="Y62" i="7"/>
  <c r="Y61" i="7"/>
  <c r="X62" i="7"/>
  <c r="X61" i="7"/>
  <c r="W62" i="7"/>
  <c r="W61" i="7"/>
  <c r="V62" i="7"/>
  <c r="U62" i="7"/>
  <c r="T62" i="7"/>
  <c r="T61" i="7"/>
  <c r="S62" i="7"/>
  <c r="S61" i="7"/>
  <c r="R62" i="7"/>
  <c r="R61" i="7"/>
  <c r="Q62" i="7"/>
  <c r="Q61" i="7"/>
  <c r="P62" i="7"/>
  <c r="O62" i="7"/>
  <c r="N62" i="7"/>
  <c r="N61" i="7"/>
  <c r="M62" i="7"/>
  <c r="L62" i="7"/>
  <c r="L61" i="7"/>
  <c r="K62" i="7"/>
  <c r="K61" i="7"/>
  <c r="J62" i="7"/>
  <c r="J61" i="7"/>
  <c r="I62" i="7"/>
  <c r="I61" i="7"/>
  <c r="H62" i="7"/>
  <c r="G62" i="7"/>
  <c r="G61" i="7"/>
  <c r="F62" i="7"/>
  <c r="E62" i="7"/>
  <c r="D62" i="7"/>
  <c r="C62" i="7"/>
  <c r="BK61" i="7"/>
  <c r="BB61" i="7"/>
  <c r="AZ61" i="7"/>
  <c r="AW61" i="7"/>
  <c r="AR61" i="7"/>
  <c r="AP61" i="7"/>
  <c r="AO61" i="7"/>
  <c r="AK61" i="7"/>
  <c r="AG61" i="7"/>
  <c r="AF61" i="7"/>
  <c r="AD61" i="7"/>
  <c r="AA61" i="7"/>
  <c r="Z61" i="7"/>
  <c r="V61" i="7"/>
  <c r="U61" i="7"/>
  <c r="P61" i="7"/>
  <c r="O61" i="7"/>
  <c r="M61" i="7"/>
  <c r="H61" i="7"/>
  <c r="F61" i="7"/>
  <c r="E61" i="7"/>
  <c r="D61" i="7"/>
  <c r="C61" i="7"/>
  <c r="BL60" i="7"/>
  <c r="BL59" i="7"/>
  <c r="C59" i="7"/>
  <c r="BK60" i="7"/>
  <c r="BK59" i="7"/>
  <c r="BJ60" i="7"/>
  <c r="BJ59" i="7"/>
  <c r="BI60" i="7"/>
  <c r="BH60" i="7"/>
  <c r="BG60" i="7"/>
  <c r="BG59" i="7"/>
  <c r="BF60" i="7"/>
  <c r="BE60" i="7"/>
  <c r="BD60" i="7"/>
  <c r="BC60" i="7"/>
  <c r="BC59" i="7"/>
  <c r="BB60" i="7"/>
  <c r="BB59" i="7"/>
  <c r="BA60" i="7"/>
  <c r="BA59" i="7"/>
  <c r="AZ60" i="7"/>
  <c r="AZ59" i="7"/>
  <c r="AY60" i="7"/>
  <c r="AY59" i="7"/>
  <c r="AX60" i="7"/>
  <c r="AW60" i="7"/>
  <c r="AW59" i="7"/>
  <c r="AV60" i="7"/>
  <c r="AV59" i="7"/>
  <c r="AU60" i="7"/>
  <c r="AU59" i="7"/>
  <c r="AT60" i="7"/>
  <c r="AS60" i="7"/>
  <c r="AR60" i="7"/>
  <c r="AQ60" i="7"/>
  <c r="AQ59" i="7"/>
  <c r="AP60" i="7"/>
  <c r="AP59" i="7"/>
  <c r="AO60" i="7"/>
  <c r="AN60" i="7"/>
  <c r="AN59" i="7"/>
  <c r="AM60" i="7"/>
  <c r="AM59" i="7"/>
  <c r="AL60" i="7"/>
  <c r="AK60" i="7"/>
  <c r="AJ60" i="7"/>
  <c r="AJ59" i="7"/>
  <c r="AI60" i="7"/>
  <c r="AI59" i="7"/>
  <c r="AH60" i="7"/>
  <c r="AH59" i="7"/>
  <c r="AG60" i="7"/>
  <c r="AF60" i="7"/>
  <c r="AE60" i="7"/>
  <c r="AE59" i="7"/>
  <c r="AD60" i="7"/>
  <c r="AC60" i="7"/>
  <c r="AC59" i="7"/>
  <c r="AB60" i="7"/>
  <c r="AB59" i="7"/>
  <c r="AA60" i="7"/>
  <c r="AA59" i="7"/>
  <c r="Z60" i="7"/>
  <c r="Y60" i="7"/>
  <c r="Y59" i="7"/>
  <c r="X60" i="7"/>
  <c r="X59" i="7"/>
  <c r="W60" i="7"/>
  <c r="W59" i="7"/>
  <c r="V60" i="7"/>
  <c r="V59" i="7"/>
  <c r="U60" i="7"/>
  <c r="T60" i="7"/>
  <c r="S60" i="7"/>
  <c r="S59" i="7"/>
  <c r="R60" i="7"/>
  <c r="Q60" i="7"/>
  <c r="P60" i="7"/>
  <c r="P59" i="7"/>
  <c r="O60" i="7"/>
  <c r="O59" i="7"/>
  <c r="N60" i="7"/>
  <c r="M60" i="7"/>
  <c r="L60" i="7"/>
  <c r="K60" i="7"/>
  <c r="K59" i="7"/>
  <c r="J60" i="7"/>
  <c r="I60" i="7"/>
  <c r="I59" i="7"/>
  <c r="H60" i="7"/>
  <c r="G60" i="7"/>
  <c r="F60" i="7"/>
  <c r="F59" i="7"/>
  <c r="E60" i="7"/>
  <c r="D60" i="7"/>
  <c r="D59" i="7"/>
  <c r="C60" i="7"/>
  <c r="BI59" i="7"/>
  <c r="BH59" i="7"/>
  <c r="BF59" i="7"/>
  <c r="BE59" i="7"/>
  <c r="BD59" i="7"/>
  <c r="AX59" i="7"/>
  <c r="AT59" i="7"/>
  <c r="AS59" i="7"/>
  <c r="AR59" i="7"/>
  <c r="AO59" i="7"/>
  <c r="AL59" i="7"/>
  <c r="AK59" i="7"/>
  <c r="AG59" i="7"/>
  <c r="AF59" i="7"/>
  <c r="AD59" i="7"/>
  <c r="Z59" i="7"/>
  <c r="U59" i="7"/>
  <c r="T59" i="7"/>
  <c r="R59" i="7"/>
  <c r="Q59" i="7"/>
  <c r="N59" i="7"/>
  <c r="M59" i="7"/>
  <c r="L59" i="7"/>
  <c r="J59" i="7"/>
  <c r="H59" i="7"/>
  <c r="G59" i="7"/>
  <c r="E59" i="7"/>
  <c r="BL58" i="7"/>
  <c r="C58" i="7"/>
  <c r="BK58" i="7"/>
  <c r="BJ58" i="7"/>
  <c r="BI58" i="7"/>
  <c r="BH58" i="7"/>
  <c r="BG58" i="7"/>
  <c r="BF58" i="7"/>
  <c r="BE58" i="7"/>
  <c r="BD58" i="7"/>
  <c r="BC58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Q55" i="7"/>
  <c r="AP58" i="7"/>
  <c r="AO58" i="7"/>
  <c r="AN58" i="7"/>
  <c r="AM58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BL57" i="7"/>
  <c r="BK57" i="7"/>
  <c r="BJ57" i="7"/>
  <c r="BI57" i="7"/>
  <c r="BH57" i="7"/>
  <c r="BG57" i="7"/>
  <c r="BF57" i="7"/>
  <c r="BF55" i="7"/>
  <c r="BE57" i="7"/>
  <c r="BD57" i="7"/>
  <c r="BC57" i="7"/>
  <c r="BB57" i="7"/>
  <c r="BA57" i="7"/>
  <c r="AZ57" i="7"/>
  <c r="AY57" i="7"/>
  <c r="AX57" i="7"/>
  <c r="AW57" i="7"/>
  <c r="AV57" i="7"/>
  <c r="AU57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AI55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P55" i="7"/>
  <c r="O57" i="7"/>
  <c r="N57" i="7"/>
  <c r="M57" i="7"/>
  <c r="L57" i="7"/>
  <c r="K57" i="7"/>
  <c r="J57" i="7"/>
  <c r="I57" i="7"/>
  <c r="H57" i="7"/>
  <c r="G57" i="7"/>
  <c r="F57" i="7"/>
  <c r="E57" i="7"/>
  <c r="E55" i="7"/>
  <c r="D57" i="7"/>
  <c r="C57" i="7"/>
  <c r="BL56" i="7"/>
  <c r="BL55" i="7"/>
  <c r="BK56" i="7"/>
  <c r="BJ56" i="7"/>
  <c r="BI56" i="7"/>
  <c r="BI55" i="7"/>
  <c r="BH56" i="7"/>
  <c r="BH55" i="7"/>
  <c r="BG56" i="7"/>
  <c r="BF56" i="7"/>
  <c r="BE56" i="7"/>
  <c r="BE55" i="7"/>
  <c r="BD56" i="7"/>
  <c r="BD55" i="7"/>
  <c r="BC56" i="7"/>
  <c r="BB56" i="7"/>
  <c r="BB55" i="7"/>
  <c r="BA56" i="7"/>
  <c r="BA55" i="7"/>
  <c r="AZ56" i="7"/>
  <c r="AY56" i="7"/>
  <c r="AY55" i="7"/>
  <c r="AX56" i="7"/>
  <c r="AW56" i="7"/>
  <c r="AV56" i="7"/>
  <c r="AU56" i="7"/>
  <c r="AU55" i="7"/>
  <c r="AT56" i="7"/>
  <c r="AS56" i="7"/>
  <c r="AS55" i="7"/>
  <c r="AR56" i="7"/>
  <c r="AR55" i="7"/>
  <c r="AQ56" i="7"/>
  <c r="AP56" i="7"/>
  <c r="AO56" i="7"/>
  <c r="AO55" i="7"/>
  <c r="AN56" i="7"/>
  <c r="AM56" i="7"/>
  <c r="AM55" i="7"/>
  <c r="AL56" i="7"/>
  <c r="AK56" i="7"/>
  <c r="AJ56" i="7"/>
  <c r="AJ55" i="7"/>
  <c r="AI56" i="7"/>
  <c r="AH56" i="7"/>
  <c r="AH55" i="7"/>
  <c r="AG56" i="7"/>
  <c r="AF56" i="7"/>
  <c r="AF55" i="7"/>
  <c r="AE56" i="7"/>
  <c r="AE55" i="7"/>
  <c r="AD56" i="7"/>
  <c r="AD55" i="7"/>
  <c r="AC56" i="7"/>
  <c r="AC55" i="7"/>
  <c r="AB56" i="7"/>
  <c r="AB55" i="7"/>
  <c r="AA56" i="7"/>
  <c r="AA55" i="7"/>
  <c r="Z56" i="7"/>
  <c r="Z55" i="7"/>
  <c r="Y56" i="7"/>
  <c r="Y55" i="7"/>
  <c r="X56" i="7"/>
  <c r="W56" i="7"/>
  <c r="W55" i="7"/>
  <c r="V56" i="7"/>
  <c r="V55" i="7"/>
  <c r="U56" i="7"/>
  <c r="T56" i="7"/>
  <c r="T55" i="7"/>
  <c r="S56" i="7"/>
  <c r="S55" i="7"/>
  <c r="R56" i="7"/>
  <c r="Q56" i="7"/>
  <c r="Q55" i="7"/>
  <c r="P56" i="7"/>
  <c r="O56" i="7"/>
  <c r="O55" i="7"/>
  <c r="N56" i="7"/>
  <c r="M56" i="7"/>
  <c r="L56" i="7"/>
  <c r="K56" i="7"/>
  <c r="K55" i="7"/>
  <c r="J56" i="7"/>
  <c r="J55" i="7"/>
  <c r="I56" i="7"/>
  <c r="I55" i="7"/>
  <c r="H56" i="7"/>
  <c r="G56" i="7"/>
  <c r="F56" i="7"/>
  <c r="E56" i="7"/>
  <c r="D56" i="7"/>
  <c r="D55" i="7"/>
  <c r="C56" i="7"/>
  <c r="AX55" i="7"/>
  <c r="AN55" i="7"/>
  <c r="AK55" i="7"/>
  <c r="U55" i="7"/>
  <c r="R55" i="7"/>
  <c r="F55" i="7"/>
  <c r="C55" i="7"/>
  <c r="BL54" i="7"/>
  <c r="BL53" i="7"/>
  <c r="C53" i="7"/>
  <c r="BK54" i="7"/>
  <c r="BK53" i="7"/>
  <c r="BJ54" i="7"/>
  <c r="BJ53" i="7"/>
  <c r="BI54" i="7"/>
  <c r="BI53" i="7"/>
  <c r="BH54" i="7"/>
  <c r="BG54" i="7"/>
  <c r="BG53" i="7"/>
  <c r="BF54" i="7"/>
  <c r="BE54" i="7"/>
  <c r="BE53" i="7"/>
  <c r="BD54" i="7"/>
  <c r="BD53" i="7"/>
  <c r="BC54" i="7"/>
  <c r="BB54" i="7"/>
  <c r="BB53" i="7"/>
  <c r="BA54" i="7"/>
  <c r="BA53" i="7"/>
  <c r="AZ54" i="7"/>
  <c r="AZ53" i="7"/>
  <c r="AY54" i="7"/>
  <c r="AY53" i="7"/>
  <c r="AX54" i="7"/>
  <c r="AW54" i="7"/>
  <c r="AW53" i="7"/>
  <c r="AV54" i="7"/>
  <c r="AU54" i="7"/>
  <c r="AU53" i="7"/>
  <c r="AT54" i="7"/>
  <c r="AS54" i="7"/>
  <c r="AS53" i="7"/>
  <c r="AR54" i="7"/>
  <c r="AR53" i="7"/>
  <c r="AQ54" i="7"/>
  <c r="AP54" i="7"/>
  <c r="AP53" i="7"/>
  <c r="AO54" i="7"/>
  <c r="AN54" i="7"/>
  <c r="AN53" i="7"/>
  <c r="AM54" i="7"/>
  <c r="AM53" i="7"/>
  <c r="AL54" i="7"/>
  <c r="AL53" i="7"/>
  <c r="AK54" i="7"/>
  <c r="AJ54" i="7"/>
  <c r="AI54" i="7"/>
  <c r="AI53" i="7"/>
  <c r="AH54" i="7"/>
  <c r="AG54" i="7"/>
  <c r="AG53" i="7"/>
  <c r="AF54" i="7"/>
  <c r="AE54" i="7"/>
  <c r="AD54" i="7"/>
  <c r="AD53" i="7"/>
  <c r="AC54" i="7"/>
  <c r="AC53" i="7"/>
  <c r="AB54" i="7"/>
  <c r="AB53" i="7"/>
  <c r="AA54" i="7"/>
  <c r="AA53" i="7"/>
  <c r="Z54" i="7"/>
  <c r="Y54" i="7"/>
  <c r="Y53" i="7"/>
  <c r="X54" i="7"/>
  <c r="W54" i="7"/>
  <c r="W53" i="7"/>
  <c r="V54" i="7"/>
  <c r="U54" i="7"/>
  <c r="U53" i="7"/>
  <c r="T54" i="7"/>
  <c r="T53" i="7"/>
  <c r="S54" i="7"/>
  <c r="S53" i="7"/>
  <c r="R54" i="7"/>
  <c r="R53" i="7"/>
  <c r="Q54" i="7"/>
  <c r="P54" i="7"/>
  <c r="P53" i="7"/>
  <c r="O54" i="7"/>
  <c r="O53" i="7"/>
  <c r="N54" i="7"/>
  <c r="N53" i="7"/>
  <c r="M54" i="7"/>
  <c r="L54" i="7"/>
  <c r="K54" i="7"/>
  <c r="K53" i="7"/>
  <c r="J54" i="7"/>
  <c r="I54" i="7"/>
  <c r="I53" i="7"/>
  <c r="H54" i="7"/>
  <c r="G54" i="7"/>
  <c r="F54" i="7"/>
  <c r="F53" i="7"/>
  <c r="E54" i="7"/>
  <c r="E53" i="7"/>
  <c r="D54" i="7"/>
  <c r="D53" i="7"/>
  <c r="BH53" i="7"/>
  <c r="BF53" i="7"/>
  <c r="BC53" i="7"/>
  <c r="AX53" i="7"/>
  <c r="AV53" i="7"/>
  <c r="AT53" i="7"/>
  <c r="AQ53" i="7"/>
  <c r="AO53" i="7"/>
  <c r="AK53" i="7"/>
  <c r="AJ53" i="7"/>
  <c r="AH53" i="7"/>
  <c r="AF53" i="7"/>
  <c r="AE53" i="7"/>
  <c r="Z53" i="7"/>
  <c r="X53" i="7"/>
  <c r="V53" i="7"/>
  <c r="Q53" i="7"/>
  <c r="M53" i="7"/>
  <c r="L53" i="7"/>
  <c r="J53" i="7"/>
  <c r="H53" i="7"/>
  <c r="G53" i="7"/>
  <c r="BL52" i="7"/>
  <c r="BL51" i="7"/>
  <c r="C51" i="7"/>
  <c r="BK52" i="7"/>
  <c r="BK51" i="7"/>
  <c r="BJ52" i="7"/>
  <c r="BI52" i="7"/>
  <c r="BI51" i="7"/>
  <c r="BH52" i="7"/>
  <c r="BG52" i="7"/>
  <c r="BG51" i="7"/>
  <c r="BF52" i="7"/>
  <c r="BE52" i="7"/>
  <c r="BE51" i="7"/>
  <c r="BD52" i="7"/>
  <c r="BD51" i="7"/>
  <c r="BC52" i="7"/>
  <c r="BC51" i="7"/>
  <c r="BB52" i="7"/>
  <c r="BA52" i="7"/>
  <c r="BA51" i="7"/>
  <c r="AZ52" i="7"/>
  <c r="AY52" i="7"/>
  <c r="AY51" i="7"/>
  <c r="AX52" i="7"/>
  <c r="AX51" i="7"/>
  <c r="AW52" i="7"/>
  <c r="AV52" i="7"/>
  <c r="AV51" i="7"/>
  <c r="AU52" i="7"/>
  <c r="AT52" i="7"/>
  <c r="AT51" i="7"/>
  <c r="AS52" i="7"/>
  <c r="AR52" i="7"/>
  <c r="AR51" i="7"/>
  <c r="AQ52" i="7"/>
  <c r="AQ51" i="7"/>
  <c r="AP52" i="7"/>
  <c r="AO52" i="7"/>
  <c r="AN52" i="7"/>
  <c r="AN51" i="7"/>
  <c r="AM52" i="7"/>
  <c r="AM51" i="7"/>
  <c r="AL52" i="7"/>
  <c r="AK52" i="7"/>
  <c r="AJ52" i="7"/>
  <c r="AI52" i="7"/>
  <c r="AI51" i="7"/>
  <c r="AH52" i="7"/>
  <c r="AG52" i="7"/>
  <c r="AG51" i="7"/>
  <c r="AF52" i="7"/>
  <c r="AF51" i="7"/>
  <c r="AE52" i="7"/>
  <c r="AE51" i="7"/>
  <c r="AD52" i="7"/>
  <c r="AC52" i="7"/>
  <c r="AC51" i="7"/>
  <c r="AB52" i="7"/>
  <c r="AB51" i="7"/>
  <c r="AA52" i="7"/>
  <c r="AA51" i="7"/>
  <c r="Z52" i="7"/>
  <c r="Z51" i="7"/>
  <c r="Y52" i="7"/>
  <c r="X52" i="7"/>
  <c r="X51" i="7"/>
  <c r="W52" i="7"/>
  <c r="V52" i="7"/>
  <c r="U52" i="7"/>
  <c r="T52" i="7"/>
  <c r="T51" i="7"/>
  <c r="S52" i="7"/>
  <c r="S51" i="7"/>
  <c r="R52" i="7"/>
  <c r="Q52" i="7"/>
  <c r="Q51" i="7"/>
  <c r="P52" i="7"/>
  <c r="P51" i="7"/>
  <c r="O52" i="7"/>
  <c r="O51" i="7"/>
  <c r="N52" i="7"/>
  <c r="M52" i="7"/>
  <c r="L52" i="7"/>
  <c r="K52" i="7"/>
  <c r="K51" i="7"/>
  <c r="J52" i="7"/>
  <c r="I52" i="7"/>
  <c r="I51" i="7"/>
  <c r="H52" i="7"/>
  <c r="H51" i="7"/>
  <c r="G52" i="7"/>
  <c r="G51" i="7"/>
  <c r="F52" i="7"/>
  <c r="E52" i="7"/>
  <c r="E51" i="7"/>
  <c r="D52" i="7"/>
  <c r="BJ51" i="7"/>
  <c r="BH51" i="7"/>
  <c r="BF51" i="7"/>
  <c r="BB51" i="7"/>
  <c r="AZ51" i="7"/>
  <c r="AW51" i="7"/>
  <c r="AU51" i="7"/>
  <c r="AS51" i="7"/>
  <c r="AP51" i="7"/>
  <c r="AO51" i="7"/>
  <c r="AL51" i="7"/>
  <c r="AK51" i="7"/>
  <c r="AJ51" i="7"/>
  <c r="AH51" i="7"/>
  <c r="AD51" i="7"/>
  <c r="Y51" i="7"/>
  <c r="W51" i="7"/>
  <c r="V51" i="7"/>
  <c r="U51" i="7"/>
  <c r="R51" i="7"/>
  <c r="N51" i="7"/>
  <c r="M51" i="7"/>
  <c r="L51" i="7"/>
  <c r="J51" i="7"/>
  <c r="F51" i="7"/>
  <c r="D51" i="7"/>
  <c r="BL50" i="7"/>
  <c r="BK50" i="7"/>
  <c r="BJ50" i="7"/>
  <c r="BI50" i="7"/>
  <c r="BH50" i="7"/>
  <c r="BH49" i="7"/>
  <c r="BG50" i="7"/>
  <c r="BF50" i="7"/>
  <c r="BF49" i="7"/>
  <c r="BE50" i="7"/>
  <c r="BE49" i="7"/>
  <c r="BD50" i="7"/>
  <c r="BD49" i="7"/>
  <c r="BC50" i="7"/>
  <c r="BB50" i="7"/>
  <c r="BA50" i="7"/>
  <c r="AZ50" i="7"/>
  <c r="AY50" i="7"/>
  <c r="AX50" i="7"/>
  <c r="AX49" i="7"/>
  <c r="AW50" i="7"/>
  <c r="AV50" i="7"/>
  <c r="AU50" i="7"/>
  <c r="AT50" i="7"/>
  <c r="AT49" i="7"/>
  <c r="AS50" i="7"/>
  <c r="AS49" i="7"/>
  <c r="AR50" i="7"/>
  <c r="AQ50" i="7"/>
  <c r="AP50" i="7"/>
  <c r="AP49" i="7"/>
  <c r="AO50" i="7"/>
  <c r="AO49" i="7"/>
  <c r="AN50" i="7"/>
  <c r="AM50" i="7"/>
  <c r="AL50" i="7"/>
  <c r="AL49" i="7"/>
  <c r="AK50" i="7"/>
  <c r="AK49" i="7"/>
  <c r="AJ50" i="7"/>
  <c r="AI50" i="7"/>
  <c r="AI49" i="7"/>
  <c r="AH50" i="7"/>
  <c r="AH49" i="7"/>
  <c r="AG50" i="7"/>
  <c r="AG49" i="7"/>
  <c r="AF50" i="7"/>
  <c r="AE50" i="7"/>
  <c r="AD50" i="7"/>
  <c r="AC50" i="7"/>
  <c r="AC49" i="7"/>
  <c r="AB50" i="7"/>
  <c r="AA50" i="7"/>
  <c r="AA49" i="7"/>
  <c r="Z50" i="7"/>
  <c r="Z49" i="7"/>
  <c r="Y50" i="7"/>
  <c r="Y49" i="7"/>
  <c r="X50" i="7"/>
  <c r="W50" i="7"/>
  <c r="V50" i="7"/>
  <c r="V49" i="7"/>
  <c r="U50" i="7"/>
  <c r="U49" i="7"/>
  <c r="T50" i="7"/>
  <c r="S50" i="7"/>
  <c r="R50" i="7"/>
  <c r="Q50" i="7"/>
  <c r="Q49" i="7"/>
  <c r="P50" i="7"/>
  <c r="P49" i="7"/>
  <c r="O50" i="7"/>
  <c r="N50" i="7"/>
  <c r="N49" i="7"/>
  <c r="M50" i="7"/>
  <c r="M49" i="7"/>
  <c r="L50" i="7"/>
  <c r="L49" i="7"/>
  <c r="K50" i="7"/>
  <c r="J50" i="7"/>
  <c r="J49" i="7"/>
  <c r="I50" i="7"/>
  <c r="I49" i="7"/>
  <c r="H50" i="7"/>
  <c r="H49" i="7"/>
  <c r="G50" i="7"/>
  <c r="F50" i="7"/>
  <c r="F49" i="7"/>
  <c r="E50" i="7"/>
  <c r="E49" i="7"/>
  <c r="D50" i="7"/>
  <c r="C50" i="7"/>
  <c r="BL49" i="7"/>
  <c r="BK49" i="7"/>
  <c r="BJ49" i="7"/>
  <c r="BI49" i="7"/>
  <c r="BG49" i="7"/>
  <c r="BC49" i="7"/>
  <c r="BB49" i="7"/>
  <c r="BA49" i="7"/>
  <c r="AZ49" i="7"/>
  <c r="AY49" i="7"/>
  <c r="AW49" i="7"/>
  <c r="AV49" i="7"/>
  <c r="AU49" i="7"/>
  <c r="AR49" i="7"/>
  <c r="AQ49" i="7"/>
  <c r="AN49" i="7"/>
  <c r="AM49" i="7"/>
  <c r="AJ49" i="7"/>
  <c r="AF49" i="7"/>
  <c r="AE49" i="7"/>
  <c r="AD49" i="7"/>
  <c r="AB49" i="7"/>
  <c r="X49" i="7"/>
  <c r="W49" i="7"/>
  <c r="T49" i="7"/>
  <c r="S49" i="7"/>
  <c r="R49" i="7"/>
  <c r="O49" i="7"/>
  <c r="K49" i="7"/>
  <c r="G49" i="7"/>
  <c r="D49" i="7"/>
  <c r="C49" i="7"/>
  <c r="BL48" i="7"/>
  <c r="BK48" i="7"/>
  <c r="BJ48" i="7"/>
  <c r="BJ47" i="7"/>
  <c r="BI48" i="7"/>
  <c r="BI47" i="7"/>
  <c r="BH48" i="7"/>
  <c r="BG48" i="7"/>
  <c r="BF48" i="7"/>
  <c r="BE48" i="7"/>
  <c r="BE47" i="7"/>
  <c r="BD48" i="7"/>
  <c r="BD47" i="7"/>
  <c r="BC48" i="7"/>
  <c r="BB48" i="7"/>
  <c r="BB47" i="7"/>
  <c r="BA48" i="7"/>
  <c r="BA47" i="7"/>
  <c r="AZ48" i="7"/>
  <c r="AY48" i="7"/>
  <c r="AY47" i="7"/>
  <c r="AX48" i="7"/>
  <c r="AX47" i="7"/>
  <c r="AW48" i="7"/>
  <c r="AW47" i="7"/>
  <c r="AV48" i="7"/>
  <c r="AU48" i="7"/>
  <c r="AT48" i="7"/>
  <c r="AT47" i="7"/>
  <c r="AS48" i="7"/>
  <c r="AS47" i="7"/>
  <c r="AR48" i="7"/>
  <c r="AR47" i="7"/>
  <c r="AQ48" i="7"/>
  <c r="AP48" i="7"/>
  <c r="AP47" i="7"/>
  <c r="AO48" i="7"/>
  <c r="AO47" i="7"/>
  <c r="AN48" i="7"/>
  <c r="AN47" i="7"/>
  <c r="AM48" i="7"/>
  <c r="AL48" i="7"/>
  <c r="AL47" i="7"/>
  <c r="AK48" i="7"/>
  <c r="AK47" i="7"/>
  <c r="AJ48" i="7"/>
  <c r="AJ47" i="7"/>
  <c r="AI48" i="7"/>
  <c r="AH48" i="7"/>
  <c r="AG48" i="7"/>
  <c r="AG47" i="7"/>
  <c r="AF48" i="7"/>
  <c r="AE48" i="7"/>
  <c r="AE47" i="7"/>
  <c r="AD48" i="7"/>
  <c r="AD47" i="7"/>
  <c r="AC48" i="7"/>
  <c r="AC47" i="7"/>
  <c r="AB48" i="7"/>
  <c r="AA48" i="7"/>
  <c r="AA47" i="7"/>
  <c r="Z48" i="7"/>
  <c r="Z47" i="7"/>
  <c r="Y48" i="7"/>
  <c r="Y47" i="7"/>
  <c r="X48" i="7"/>
  <c r="W48" i="7"/>
  <c r="W47" i="7"/>
  <c r="V48" i="7"/>
  <c r="U48" i="7"/>
  <c r="U47" i="7"/>
  <c r="T48" i="7"/>
  <c r="T47" i="7"/>
  <c r="S48" i="7"/>
  <c r="R48" i="7"/>
  <c r="R47" i="7"/>
  <c r="Q48" i="7"/>
  <c r="Q47" i="7"/>
  <c r="P48" i="7"/>
  <c r="O48" i="7"/>
  <c r="O47" i="7"/>
  <c r="N48" i="7"/>
  <c r="N47" i="7"/>
  <c r="M48" i="7"/>
  <c r="M47" i="7"/>
  <c r="L48" i="7"/>
  <c r="K48" i="7"/>
  <c r="K47" i="7"/>
  <c r="J48" i="7"/>
  <c r="J47" i="7"/>
  <c r="I48" i="7"/>
  <c r="I47" i="7"/>
  <c r="H48" i="7"/>
  <c r="G48" i="7"/>
  <c r="F48" i="7"/>
  <c r="F47" i="7"/>
  <c r="E48" i="7"/>
  <c r="E47" i="7"/>
  <c r="D48" i="7"/>
  <c r="D47" i="7"/>
  <c r="BK47" i="7"/>
  <c r="BH47" i="7"/>
  <c r="BG47" i="7"/>
  <c r="BF47" i="7"/>
  <c r="BC47" i="7"/>
  <c r="AZ47" i="7"/>
  <c r="AV47" i="7"/>
  <c r="AU47" i="7"/>
  <c r="AQ47" i="7"/>
  <c r="AM47" i="7"/>
  <c r="AI47" i="7"/>
  <c r="AH47" i="7"/>
  <c r="AF47" i="7"/>
  <c r="AB47" i="7"/>
  <c r="X47" i="7"/>
  <c r="V47" i="7"/>
  <c r="S47" i="7"/>
  <c r="P47" i="7"/>
  <c r="L47" i="7"/>
  <c r="H47" i="7"/>
  <c r="G47" i="7"/>
  <c r="BL46" i="7"/>
  <c r="C46" i="7"/>
  <c r="BK46" i="7"/>
  <c r="BJ46" i="7"/>
  <c r="BJ45" i="7"/>
  <c r="BI46" i="7"/>
  <c r="BI45" i="7"/>
  <c r="BH46" i="7"/>
  <c r="BG46" i="7"/>
  <c r="BG45" i="7"/>
  <c r="BF46" i="7"/>
  <c r="BF45" i="7"/>
  <c r="BE46" i="7"/>
  <c r="BE45" i="7"/>
  <c r="BD46" i="7"/>
  <c r="BD45" i="7"/>
  <c r="BC46" i="7"/>
  <c r="BB46" i="7"/>
  <c r="BB45" i="7"/>
  <c r="BA46" i="7"/>
  <c r="BA45" i="7"/>
  <c r="AZ46" i="7"/>
  <c r="AY46" i="7"/>
  <c r="AX46" i="7"/>
  <c r="AX45" i="7"/>
  <c r="AW46" i="7"/>
  <c r="AW45" i="7"/>
  <c r="AV46" i="7"/>
  <c r="AV45" i="7"/>
  <c r="AU46" i="7"/>
  <c r="AT46" i="7"/>
  <c r="AT45" i="7"/>
  <c r="AS46" i="7"/>
  <c r="AS45" i="7"/>
  <c r="AR46" i="7"/>
  <c r="AR45" i="7"/>
  <c r="AQ46" i="7"/>
  <c r="AQ45" i="7"/>
  <c r="AP46" i="7"/>
  <c r="AP45" i="7"/>
  <c r="AO46" i="7"/>
  <c r="AO45" i="7"/>
  <c r="AN46" i="7"/>
  <c r="AM46" i="7"/>
  <c r="AL46" i="7"/>
  <c r="AL45" i="7"/>
  <c r="AK46" i="7"/>
  <c r="AK45" i="7"/>
  <c r="AJ46" i="7"/>
  <c r="AI46" i="7"/>
  <c r="AH46" i="7"/>
  <c r="AH45" i="7"/>
  <c r="AG46" i="7"/>
  <c r="AG45" i="7"/>
  <c r="AF46" i="7"/>
  <c r="AF45" i="7"/>
  <c r="AE46" i="7"/>
  <c r="AD46" i="7"/>
  <c r="AD45" i="7"/>
  <c r="AC46" i="7"/>
  <c r="AC45" i="7"/>
  <c r="AB46" i="7"/>
  <c r="AB45" i="7"/>
  <c r="AA46" i="7"/>
  <c r="Z46" i="7"/>
  <c r="Z45" i="7"/>
  <c r="Y46" i="7"/>
  <c r="Y45" i="7"/>
  <c r="X46" i="7"/>
  <c r="X45" i="7"/>
  <c r="W46" i="7"/>
  <c r="V46" i="7"/>
  <c r="V45" i="7"/>
  <c r="U46" i="7"/>
  <c r="U45" i="7"/>
  <c r="T46" i="7"/>
  <c r="T45" i="7"/>
  <c r="S46" i="7"/>
  <c r="S45" i="7"/>
  <c r="R46" i="7"/>
  <c r="R45" i="7"/>
  <c r="Q46" i="7"/>
  <c r="Q45" i="7"/>
  <c r="P46" i="7"/>
  <c r="O46" i="7"/>
  <c r="N46" i="7"/>
  <c r="N45" i="7"/>
  <c r="M46" i="7"/>
  <c r="M45" i="7"/>
  <c r="L46" i="7"/>
  <c r="K46" i="7"/>
  <c r="J46" i="7"/>
  <c r="J45" i="7"/>
  <c r="I46" i="7"/>
  <c r="I45" i="7"/>
  <c r="H46" i="7"/>
  <c r="H45" i="7"/>
  <c r="G46" i="7"/>
  <c r="F46" i="7"/>
  <c r="F45" i="7"/>
  <c r="E46" i="7"/>
  <c r="E45" i="7"/>
  <c r="D46" i="7"/>
  <c r="D45" i="7"/>
  <c r="BK45" i="7"/>
  <c r="BH45" i="7"/>
  <c r="BC45" i="7"/>
  <c r="AZ45" i="7"/>
  <c r="AY45" i="7"/>
  <c r="AU45" i="7"/>
  <c r="AN45" i="7"/>
  <c r="AM45" i="7"/>
  <c r="AJ45" i="7"/>
  <c r="AI45" i="7"/>
  <c r="AE45" i="7"/>
  <c r="AA45" i="7"/>
  <c r="W45" i="7"/>
  <c r="P45" i="7"/>
  <c r="O45" i="7"/>
  <c r="L45" i="7"/>
  <c r="K45" i="7"/>
  <c r="G45" i="7"/>
  <c r="BL44" i="7"/>
  <c r="C44" i="7"/>
  <c r="BK44" i="7"/>
  <c r="BK42" i="7"/>
  <c r="BJ44" i="7"/>
  <c r="BI44" i="7"/>
  <c r="BH44" i="7"/>
  <c r="BG44" i="7"/>
  <c r="BF44" i="7"/>
  <c r="BE44" i="7"/>
  <c r="BE42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S42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G42" i="7"/>
  <c r="AF44" i="7"/>
  <c r="AE44" i="7"/>
  <c r="AD44" i="7"/>
  <c r="AC44" i="7"/>
  <c r="AB44" i="7"/>
  <c r="AA44" i="7"/>
  <c r="Z44" i="7"/>
  <c r="Y44" i="7"/>
  <c r="X44" i="7"/>
  <c r="W44" i="7"/>
  <c r="V44" i="7"/>
  <c r="U44" i="7"/>
  <c r="U42" i="7"/>
  <c r="T44" i="7"/>
  <c r="S44" i="7"/>
  <c r="R44" i="7"/>
  <c r="Q44" i="7"/>
  <c r="P44" i="7"/>
  <c r="O44" i="7"/>
  <c r="N44" i="7"/>
  <c r="M44" i="7"/>
  <c r="L44" i="7"/>
  <c r="K44" i="7"/>
  <c r="J44" i="7"/>
  <c r="I44" i="7"/>
  <c r="I42" i="7"/>
  <c r="H44" i="7"/>
  <c r="G44" i="7"/>
  <c r="F44" i="7"/>
  <c r="E44" i="7"/>
  <c r="D44" i="7"/>
  <c r="BL43" i="7"/>
  <c r="BL42" i="7"/>
  <c r="C42" i="7"/>
  <c r="BK43" i="7"/>
  <c r="BJ43" i="7"/>
  <c r="BJ42" i="7"/>
  <c r="BI43" i="7"/>
  <c r="BH43" i="7"/>
  <c r="BH42" i="7"/>
  <c r="BG43" i="7"/>
  <c r="BG42" i="7"/>
  <c r="BF43" i="7"/>
  <c r="BF42" i="7"/>
  <c r="BE43" i="7"/>
  <c r="BD43" i="7"/>
  <c r="BC43" i="7"/>
  <c r="BC42" i="7"/>
  <c r="BB43" i="7"/>
  <c r="BA43" i="7"/>
  <c r="AZ43" i="7"/>
  <c r="AZ42" i="7"/>
  <c r="AY43" i="7"/>
  <c r="AX43" i="7"/>
  <c r="AX42" i="7"/>
  <c r="AW43" i="7"/>
  <c r="AW42" i="7"/>
  <c r="AV43" i="7"/>
  <c r="AV42" i="7"/>
  <c r="AU43" i="7"/>
  <c r="AU42" i="7"/>
  <c r="AT43" i="7"/>
  <c r="AS43" i="7"/>
  <c r="AR43" i="7"/>
  <c r="AQ43" i="7"/>
  <c r="AQ42" i="7"/>
  <c r="AP43" i="7"/>
  <c r="AO43" i="7"/>
  <c r="AN43" i="7"/>
  <c r="AN42" i="7"/>
  <c r="AM43" i="7"/>
  <c r="AM42" i="7"/>
  <c r="AL43" i="7"/>
  <c r="AL42" i="7"/>
  <c r="AK43" i="7"/>
  <c r="AK42" i="7"/>
  <c r="AJ43" i="7"/>
  <c r="AI43" i="7"/>
  <c r="AI42" i="7"/>
  <c r="AH43" i="7"/>
  <c r="AH42" i="7"/>
  <c r="AG43" i="7"/>
  <c r="AF43" i="7"/>
  <c r="AE43" i="7"/>
  <c r="AD43" i="7"/>
  <c r="AC43" i="7"/>
  <c r="AB43" i="7"/>
  <c r="AB42" i="7"/>
  <c r="AA43" i="7"/>
  <c r="AA42" i="7"/>
  <c r="Z43" i="7"/>
  <c r="Z42" i="7"/>
  <c r="Y43" i="7"/>
  <c r="X43" i="7"/>
  <c r="X42" i="7"/>
  <c r="W43" i="7"/>
  <c r="W42" i="7"/>
  <c r="V43" i="7"/>
  <c r="V42" i="7"/>
  <c r="U43" i="7"/>
  <c r="T43" i="7"/>
  <c r="S43" i="7"/>
  <c r="S42" i="7"/>
  <c r="R43" i="7"/>
  <c r="Q43" i="7"/>
  <c r="Q42" i="7"/>
  <c r="P43" i="7"/>
  <c r="P42" i="7"/>
  <c r="O43" i="7"/>
  <c r="O42" i="7"/>
  <c r="N43" i="7"/>
  <c r="N42" i="7"/>
  <c r="M43" i="7"/>
  <c r="M42" i="7"/>
  <c r="L43" i="7"/>
  <c r="L42" i="7"/>
  <c r="K43" i="7"/>
  <c r="K42" i="7"/>
  <c r="J43" i="7"/>
  <c r="I43" i="7"/>
  <c r="H43" i="7"/>
  <c r="H42" i="7"/>
  <c r="G43" i="7"/>
  <c r="G42" i="7"/>
  <c r="F43" i="7"/>
  <c r="F42" i="7"/>
  <c r="E43" i="7"/>
  <c r="D43" i="7"/>
  <c r="D42" i="7"/>
  <c r="BD42" i="7"/>
  <c r="BB42" i="7"/>
  <c r="BA42" i="7"/>
  <c r="AR42" i="7"/>
  <c r="AP42" i="7"/>
  <c r="AO42" i="7"/>
  <c r="AF42" i="7"/>
  <c r="AD42" i="7"/>
  <c r="AC42" i="7"/>
  <c r="T42" i="7"/>
  <c r="R42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L40" i="7"/>
  <c r="BK40" i="7"/>
  <c r="BJ40" i="7"/>
  <c r="BI40" i="7"/>
  <c r="BI38" i="7"/>
  <c r="BH40" i="7"/>
  <c r="BG40" i="7"/>
  <c r="BF40" i="7"/>
  <c r="BE40" i="7"/>
  <c r="BD40" i="7"/>
  <c r="BC40" i="7"/>
  <c r="BC38" i="7"/>
  <c r="BB40" i="7"/>
  <c r="BA40" i="7"/>
  <c r="AZ40" i="7"/>
  <c r="AY40" i="7"/>
  <c r="AX40" i="7"/>
  <c r="AW40" i="7"/>
  <c r="AW38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Y38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L39" i="7"/>
  <c r="C39" i="7"/>
  <c r="BK39" i="7"/>
  <c r="BK38" i="7"/>
  <c r="BJ39" i="7"/>
  <c r="BJ38" i="7"/>
  <c r="BI39" i="7"/>
  <c r="BH39" i="7"/>
  <c r="BG39" i="7"/>
  <c r="BF39" i="7"/>
  <c r="BF38" i="7"/>
  <c r="BE39" i="7"/>
  <c r="BD39" i="7"/>
  <c r="BC39" i="7"/>
  <c r="BB39" i="7"/>
  <c r="BB38" i="7"/>
  <c r="BA39" i="7"/>
  <c r="AZ39" i="7"/>
  <c r="AY39" i="7"/>
  <c r="AX39" i="7"/>
  <c r="AW39" i="7"/>
  <c r="AV39" i="7"/>
  <c r="AV38" i="7"/>
  <c r="AU39" i="7"/>
  <c r="AT39" i="7"/>
  <c r="AT38" i="7"/>
  <c r="AS39" i="7"/>
  <c r="AR39" i="7"/>
  <c r="AQ39" i="7"/>
  <c r="AQ38" i="7"/>
  <c r="AP39" i="7"/>
  <c r="AP38" i="7"/>
  <c r="AO39" i="7"/>
  <c r="AN39" i="7"/>
  <c r="AM39" i="7"/>
  <c r="AL39" i="7"/>
  <c r="AK39" i="7"/>
  <c r="AK38" i="7"/>
  <c r="AJ39" i="7"/>
  <c r="AJ38" i="7"/>
  <c r="AI39" i="7"/>
  <c r="AH39" i="7"/>
  <c r="AH38" i="7"/>
  <c r="AG39" i="7"/>
  <c r="AF39" i="7"/>
  <c r="AF38" i="7"/>
  <c r="AE39" i="7"/>
  <c r="AE38" i="7"/>
  <c r="AD39" i="7"/>
  <c r="AC39" i="7"/>
  <c r="AB39" i="7"/>
  <c r="AA39" i="7"/>
  <c r="Z39" i="7"/>
  <c r="Z38" i="7"/>
  <c r="Y39" i="7"/>
  <c r="X39" i="7"/>
  <c r="X38" i="7"/>
  <c r="W39" i="7"/>
  <c r="V39" i="7"/>
  <c r="V38" i="7"/>
  <c r="U39" i="7"/>
  <c r="T39" i="7"/>
  <c r="T38" i="7"/>
  <c r="S39" i="7"/>
  <c r="S38" i="7"/>
  <c r="R39" i="7"/>
  <c r="Q39" i="7"/>
  <c r="P39" i="7"/>
  <c r="O39" i="7"/>
  <c r="N39" i="7"/>
  <c r="N38" i="7"/>
  <c r="M39" i="7"/>
  <c r="L39" i="7"/>
  <c r="K39" i="7"/>
  <c r="J39" i="7"/>
  <c r="J38" i="7"/>
  <c r="I39" i="7"/>
  <c r="H39" i="7"/>
  <c r="H38" i="7"/>
  <c r="G39" i="7"/>
  <c r="G38" i="7"/>
  <c r="F39" i="7"/>
  <c r="F38" i="7"/>
  <c r="E39" i="7"/>
  <c r="D39" i="7"/>
  <c r="D38" i="7"/>
  <c r="AZ38" i="7"/>
  <c r="AN38" i="7"/>
  <c r="AB38" i="7"/>
  <c r="P38" i="7"/>
  <c r="M38" i="7"/>
  <c r="BL37" i="7"/>
  <c r="C37" i="7"/>
  <c r="BK37" i="7"/>
  <c r="BJ37" i="7"/>
  <c r="BI37" i="7"/>
  <c r="BH37" i="7"/>
  <c r="BG37" i="7"/>
  <c r="BF37" i="7"/>
  <c r="BE37" i="7"/>
  <c r="BD37" i="7"/>
  <c r="BC37" i="7"/>
  <c r="BC35" i="7"/>
  <c r="BB37" i="7"/>
  <c r="BA37" i="7"/>
  <c r="AZ37" i="7"/>
  <c r="AZ35" i="7"/>
  <c r="AY37" i="7"/>
  <c r="AX37" i="7"/>
  <c r="AW37" i="7"/>
  <c r="AV37" i="7"/>
  <c r="AU37" i="7"/>
  <c r="AT37" i="7"/>
  <c r="AS37" i="7"/>
  <c r="AR37" i="7"/>
  <c r="AQ37" i="7"/>
  <c r="AQ35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B35" i="7"/>
  <c r="AA37" i="7"/>
  <c r="Z37" i="7"/>
  <c r="Y37" i="7"/>
  <c r="X37" i="7"/>
  <c r="W37" i="7"/>
  <c r="V37" i="7"/>
  <c r="V35" i="7"/>
  <c r="U37" i="7"/>
  <c r="T37" i="7"/>
  <c r="S37" i="7"/>
  <c r="R37" i="7"/>
  <c r="Q37" i="7"/>
  <c r="P37" i="7"/>
  <c r="P35" i="7"/>
  <c r="O37" i="7"/>
  <c r="N37" i="7"/>
  <c r="M37" i="7"/>
  <c r="L37" i="7"/>
  <c r="K37" i="7"/>
  <c r="J37" i="7"/>
  <c r="J35" i="7"/>
  <c r="I37" i="7"/>
  <c r="H37" i="7"/>
  <c r="G37" i="7"/>
  <c r="G35" i="7"/>
  <c r="F37" i="7"/>
  <c r="E37" i="7"/>
  <c r="D37" i="7"/>
  <c r="BL36" i="7"/>
  <c r="BK36" i="7"/>
  <c r="BJ36" i="7"/>
  <c r="BJ35" i="7"/>
  <c r="BI36" i="7"/>
  <c r="BI35" i="7"/>
  <c r="BH36" i="7"/>
  <c r="BG36" i="7"/>
  <c r="BF36" i="7"/>
  <c r="BE36" i="7"/>
  <c r="BE35" i="7"/>
  <c r="BD36" i="7"/>
  <c r="BD35" i="7"/>
  <c r="BC36" i="7"/>
  <c r="BB36" i="7"/>
  <c r="BA36" i="7"/>
  <c r="AZ36" i="7"/>
  <c r="AY36" i="7"/>
  <c r="AY35" i="7"/>
  <c r="AX36" i="7"/>
  <c r="AX35" i="7"/>
  <c r="AW36" i="7"/>
  <c r="AV36" i="7"/>
  <c r="AU36" i="7"/>
  <c r="AT36" i="7"/>
  <c r="AS36" i="7"/>
  <c r="AS35" i="7"/>
  <c r="AR36" i="7"/>
  <c r="AQ36" i="7"/>
  <c r="AP36" i="7"/>
  <c r="AP35" i="7"/>
  <c r="AO36" i="7"/>
  <c r="AN36" i="7"/>
  <c r="AN35" i="7"/>
  <c r="AM36" i="7"/>
  <c r="AM35" i="7"/>
  <c r="AL36" i="7"/>
  <c r="AK36" i="7"/>
  <c r="AK35" i="7"/>
  <c r="AJ36" i="7"/>
  <c r="AI36" i="7"/>
  <c r="AI35" i="7"/>
  <c r="AH36" i="7"/>
  <c r="AG36" i="7"/>
  <c r="AF36" i="7"/>
  <c r="AF35" i="7"/>
  <c r="AE36" i="7"/>
  <c r="AD36" i="7"/>
  <c r="AC36" i="7"/>
  <c r="AC35" i="7"/>
  <c r="AB36" i="7"/>
  <c r="AA36" i="7"/>
  <c r="Z36" i="7"/>
  <c r="Y36" i="7"/>
  <c r="Y35" i="7"/>
  <c r="X36" i="7"/>
  <c r="W36" i="7"/>
  <c r="V36" i="7"/>
  <c r="U36" i="7"/>
  <c r="T36" i="7"/>
  <c r="T35" i="7"/>
  <c r="S36" i="7"/>
  <c r="S35" i="7"/>
  <c r="R36" i="7"/>
  <c r="R35" i="7"/>
  <c r="Q36" i="7"/>
  <c r="P36" i="7"/>
  <c r="O36" i="7"/>
  <c r="O35" i="7"/>
  <c r="N36" i="7"/>
  <c r="N35" i="7"/>
  <c r="M36" i="7"/>
  <c r="M35" i="7"/>
  <c r="L36" i="7"/>
  <c r="K36" i="7"/>
  <c r="K35" i="7"/>
  <c r="J36" i="7"/>
  <c r="I36" i="7"/>
  <c r="I35" i="7"/>
  <c r="H36" i="7"/>
  <c r="H35" i="7"/>
  <c r="G36" i="7"/>
  <c r="F36" i="7"/>
  <c r="E36" i="7"/>
  <c r="E35" i="7"/>
  <c r="D36" i="7"/>
  <c r="C36" i="7"/>
  <c r="BF35" i="7"/>
  <c r="AU35" i="7"/>
  <c r="AR35" i="7"/>
  <c r="AH35" i="7"/>
  <c r="BL34" i="7"/>
  <c r="C34" i="7"/>
  <c r="BK34" i="7"/>
  <c r="BJ34" i="7"/>
  <c r="BI34" i="7"/>
  <c r="BH34" i="7"/>
  <c r="BG34" i="7"/>
  <c r="BF34" i="7"/>
  <c r="BE34" i="7"/>
  <c r="BE32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B32" i="7"/>
  <c r="AA34" i="7"/>
  <c r="Z34" i="7"/>
  <c r="Y34" i="7"/>
  <c r="X34" i="7"/>
  <c r="W34" i="7"/>
  <c r="V34" i="7"/>
  <c r="U34" i="7"/>
  <c r="T34" i="7"/>
  <c r="S34" i="7"/>
  <c r="R34" i="7"/>
  <c r="Q34" i="7"/>
  <c r="P34" i="7"/>
  <c r="P32" i="7"/>
  <c r="O34" i="7"/>
  <c r="N34" i="7"/>
  <c r="M34" i="7"/>
  <c r="L34" i="7"/>
  <c r="K34" i="7"/>
  <c r="J34" i="7"/>
  <c r="I34" i="7"/>
  <c r="H34" i="7"/>
  <c r="G34" i="7"/>
  <c r="F34" i="7"/>
  <c r="E34" i="7"/>
  <c r="D34" i="7"/>
  <c r="BL33" i="7"/>
  <c r="BK33" i="7"/>
  <c r="BK32" i="7"/>
  <c r="BJ33" i="7"/>
  <c r="BI33" i="7"/>
  <c r="BH33" i="7"/>
  <c r="BG33" i="7"/>
  <c r="BF33" i="7"/>
  <c r="BE33" i="7"/>
  <c r="BD33" i="7"/>
  <c r="BD32" i="7"/>
  <c r="BC33" i="7"/>
  <c r="BB33" i="7"/>
  <c r="BA33" i="7"/>
  <c r="AZ33" i="7"/>
  <c r="AY33" i="7"/>
  <c r="AX33" i="7"/>
  <c r="AW33" i="7"/>
  <c r="AV33" i="7"/>
  <c r="AU33" i="7"/>
  <c r="AT33" i="7"/>
  <c r="AT32" i="7"/>
  <c r="AS33" i="7"/>
  <c r="AR33" i="7"/>
  <c r="AR32" i="7"/>
  <c r="AQ33" i="7"/>
  <c r="AQ32" i="7"/>
  <c r="AP33" i="7"/>
  <c r="AP32" i="7"/>
  <c r="AO33" i="7"/>
  <c r="AN33" i="7"/>
  <c r="AM33" i="7"/>
  <c r="AM32" i="7"/>
  <c r="AL33" i="7"/>
  <c r="AL32" i="7"/>
  <c r="AK33" i="7"/>
  <c r="AJ33" i="7"/>
  <c r="AJ32" i="7"/>
  <c r="AI33" i="7"/>
  <c r="AI32" i="7"/>
  <c r="AH33" i="7"/>
  <c r="AH32" i="7"/>
  <c r="AG33" i="7"/>
  <c r="AG32" i="7"/>
  <c r="AF33" i="7"/>
  <c r="AF32" i="7"/>
  <c r="AE33" i="7"/>
  <c r="AE32" i="7"/>
  <c r="AD33" i="7"/>
  <c r="AC33" i="7"/>
  <c r="AB33" i="7"/>
  <c r="AA33" i="7"/>
  <c r="Z33" i="7"/>
  <c r="Z32" i="7"/>
  <c r="Y33" i="7"/>
  <c r="Y32" i="7"/>
  <c r="X33" i="7"/>
  <c r="X32" i="7"/>
  <c r="W33" i="7"/>
  <c r="V33" i="7"/>
  <c r="U33" i="7"/>
  <c r="T33" i="7"/>
  <c r="T32" i="7"/>
  <c r="S33" i="7"/>
  <c r="S32" i="7"/>
  <c r="R33" i="7"/>
  <c r="Q33" i="7"/>
  <c r="P33" i="7"/>
  <c r="O33" i="7"/>
  <c r="O32" i="7"/>
  <c r="N33" i="7"/>
  <c r="N32" i="7"/>
  <c r="M33" i="7"/>
  <c r="M32" i="7"/>
  <c r="L33" i="7"/>
  <c r="L32" i="7"/>
  <c r="K33" i="7"/>
  <c r="K32" i="7"/>
  <c r="J33" i="7"/>
  <c r="I33" i="7"/>
  <c r="I32" i="7"/>
  <c r="H33" i="7"/>
  <c r="H32" i="7"/>
  <c r="G33" i="7"/>
  <c r="G32" i="7"/>
  <c r="F33" i="7"/>
  <c r="F32" i="7"/>
  <c r="E33" i="7"/>
  <c r="D33" i="7"/>
  <c r="C33" i="7"/>
  <c r="BL32" i="7"/>
  <c r="C32" i="7"/>
  <c r="BI32" i="7"/>
  <c r="BB32" i="7"/>
  <c r="BA32" i="7"/>
  <c r="AZ32" i="7"/>
  <c r="AX32" i="7"/>
  <c r="AO32" i="7"/>
  <c r="AN32" i="7"/>
  <c r="AK32" i="7"/>
  <c r="AD32" i="7"/>
  <c r="Q32" i="7"/>
  <c r="D32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E24" i="7"/>
  <c r="AD30" i="7"/>
  <c r="AC30" i="7"/>
  <c r="AB30" i="7"/>
  <c r="AA30" i="7"/>
  <c r="Z30" i="7"/>
  <c r="Y30" i="7"/>
  <c r="X30" i="7"/>
  <c r="W30" i="7"/>
  <c r="V30" i="7"/>
  <c r="U30" i="7"/>
  <c r="T30" i="7"/>
  <c r="S30" i="7"/>
  <c r="S24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BA24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L27" i="7"/>
  <c r="C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BL26" i="7"/>
  <c r="C26" i="7"/>
  <c r="BK26" i="7"/>
  <c r="BJ26" i="7"/>
  <c r="BI26" i="7"/>
  <c r="BI24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L24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BL25" i="7"/>
  <c r="BK25" i="7"/>
  <c r="BJ25" i="7"/>
  <c r="BJ24" i="7"/>
  <c r="BI25" i="7"/>
  <c r="BH25" i="7"/>
  <c r="BH24" i="7"/>
  <c r="BG25" i="7"/>
  <c r="BF25" i="7"/>
  <c r="BE25" i="7"/>
  <c r="BE24" i="7"/>
  <c r="BD25" i="7"/>
  <c r="BC25" i="7"/>
  <c r="BB25" i="7"/>
  <c r="BA25" i="7"/>
  <c r="AZ25" i="7"/>
  <c r="AY25" i="7"/>
  <c r="AY24" i="7"/>
  <c r="AX25" i="7"/>
  <c r="AX24" i="7"/>
  <c r="AW25" i="7"/>
  <c r="AW24" i="7"/>
  <c r="AV25" i="7"/>
  <c r="AU25" i="7"/>
  <c r="AT25" i="7"/>
  <c r="AS25" i="7"/>
  <c r="AR25" i="7"/>
  <c r="AQ25" i="7"/>
  <c r="AP25" i="7"/>
  <c r="AO25" i="7"/>
  <c r="AN25" i="7"/>
  <c r="AN24" i="7"/>
  <c r="AM25" i="7"/>
  <c r="AL25" i="7"/>
  <c r="AK25" i="7"/>
  <c r="AJ25" i="7"/>
  <c r="AI25" i="7"/>
  <c r="AH25" i="7"/>
  <c r="AH24" i="7"/>
  <c r="AG25" i="7"/>
  <c r="AG24" i="7"/>
  <c r="AF25" i="7"/>
  <c r="AE25" i="7"/>
  <c r="AD25" i="7"/>
  <c r="AC25" i="7"/>
  <c r="AB25" i="7"/>
  <c r="AB24" i="7"/>
  <c r="AA25" i="7"/>
  <c r="Z25" i="7"/>
  <c r="Y25" i="7"/>
  <c r="X25" i="7"/>
  <c r="W25" i="7"/>
  <c r="V25" i="7"/>
  <c r="V24" i="7"/>
  <c r="U25" i="7"/>
  <c r="T25" i="7"/>
  <c r="S25" i="7"/>
  <c r="R25" i="7"/>
  <c r="R24" i="7"/>
  <c r="Q25" i="7"/>
  <c r="Q24" i="7"/>
  <c r="P25" i="7"/>
  <c r="O25" i="7"/>
  <c r="N25" i="7"/>
  <c r="M25" i="7"/>
  <c r="M24" i="7"/>
  <c r="L25" i="7"/>
  <c r="L24" i="7"/>
  <c r="K25" i="7"/>
  <c r="K24" i="7"/>
  <c r="J25" i="7"/>
  <c r="I25" i="7"/>
  <c r="H25" i="7"/>
  <c r="G25" i="7"/>
  <c r="G24" i="7"/>
  <c r="F25" i="7"/>
  <c r="F24" i="7"/>
  <c r="E25" i="7"/>
  <c r="E24" i="7"/>
  <c r="D25" i="7"/>
  <c r="C25" i="7"/>
  <c r="AD24" i="7"/>
  <c r="BL23" i="7"/>
  <c r="C23" i="7"/>
  <c r="BK23" i="7"/>
  <c r="BJ23" i="7"/>
  <c r="BI23" i="7"/>
  <c r="BH23" i="7"/>
  <c r="BG23" i="7"/>
  <c r="BF23" i="7"/>
  <c r="BE23" i="7"/>
  <c r="BD23" i="7"/>
  <c r="BC23" i="7"/>
  <c r="BB23" i="7"/>
  <c r="BA23" i="7"/>
  <c r="AZ23" i="7"/>
  <c r="AY23" i="7"/>
  <c r="AY21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U21" i="7"/>
  <c r="T23" i="7"/>
  <c r="S23" i="7"/>
  <c r="R23" i="7"/>
  <c r="Q23" i="7"/>
  <c r="P23" i="7"/>
  <c r="O23" i="7"/>
  <c r="O21" i="7"/>
  <c r="N23" i="7"/>
  <c r="M23" i="7"/>
  <c r="L23" i="7"/>
  <c r="K23" i="7"/>
  <c r="J23" i="7"/>
  <c r="I23" i="7"/>
  <c r="I21" i="7"/>
  <c r="H23" i="7"/>
  <c r="G23" i="7"/>
  <c r="F23" i="7"/>
  <c r="E23" i="7"/>
  <c r="D23" i="7"/>
  <c r="BL22" i="7"/>
  <c r="C22" i="7"/>
  <c r="BK22" i="7"/>
  <c r="BJ22" i="7"/>
  <c r="BJ21" i="7"/>
  <c r="BI22" i="7"/>
  <c r="BH22" i="7"/>
  <c r="BH21" i="7"/>
  <c r="BG22" i="7"/>
  <c r="BG21" i="7"/>
  <c r="BF22" i="7"/>
  <c r="BF21" i="7"/>
  <c r="BE22" i="7"/>
  <c r="BD22" i="7"/>
  <c r="BC22" i="7"/>
  <c r="BB22" i="7"/>
  <c r="BB21" i="7"/>
  <c r="BA22" i="7"/>
  <c r="BA21" i="7"/>
  <c r="AZ22" i="7"/>
  <c r="AZ21" i="7"/>
  <c r="AY22" i="7"/>
  <c r="AX22" i="7"/>
  <c r="AX21" i="7"/>
  <c r="AW22" i="7"/>
  <c r="AV22" i="7"/>
  <c r="AV21" i="7"/>
  <c r="AU22" i="7"/>
  <c r="AT22" i="7"/>
  <c r="AT21" i="7"/>
  <c r="AS22" i="7"/>
  <c r="AS21" i="7"/>
  <c r="AR22" i="7"/>
  <c r="AR21" i="7"/>
  <c r="AQ22" i="7"/>
  <c r="AQ21" i="7"/>
  <c r="AP22" i="7"/>
  <c r="AP21" i="7"/>
  <c r="AO22" i="7"/>
  <c r="AO21" i="7"/>
  <c r="AN22" i="7"/>
  <c r="AM22" i="7"/>
  <c r="AM21" i="7"/>
  <c r="AL22" i="7"/>
  <c r="AK22" i="7"/>
  <c r="AJ22" i="7"/>
  <c r="AJ21" i="7"/>
  <c r="AI22" i="7"/>
  <c r="AI21" i="7"/>
  <c r="AH22" i="7"/>
  <c r="AG22" i="7"/>
  <c r="AG21" i="7"/>
  <c r="AF22" i="7"/>
  <c r="AE22" i="7"/>
  <c r="AE21" i="7"/>
  <c r="AD22" i="7"/>
  <c r="AD21" i="7"/>
  <c r="AC22" i="7"/>
  <c r="AC21" i="7"/>
  <c r="AB22" i="7"/>
  <c r="AB21" i="7"/>
  <c r="AA22" i="7"/>
  <c r="Z22" i="7"/>
  <c r="Z21" i="7"/>
  <c r="Y22" i="7"/>
  <c r="X22" i="7"/>
  <c r="W22" i="7"/>
  <c r="V22" i="7"/>
  <c r="V21" i="7"/>
  <c r="U22" i="7"/>
  <c r="T22" i="7"/>
  <c r="S22" i="7"/>
  <c r="R22" i="7"/>
  <c r="R21" i="7"/>
  <c r="Q22" i="7"/>
  <c r="Q21" i="7"/>
  <c r="P22" i="7"/>
  <c r="O22" i="7"/>
  <c r="N22" i="7"/>
  <c r="N21" i="7"/>
  <c r="M22" i="7"/>
  <c r="M21" i="7"/>
  <c r="L22" i="7"/>
  <c r="L21" i="7"/>
  <c r="K22" i="7"/>
  <c r="K21" i="7"/>
  <c r="J22" i="7"/>
  <c r="I22" i="7"/>
  <c r="H22" i="7"/>
  <c r="G22" i="7"/>
  <c r="F22" i="7"/>
  <c r="F21" i="7"/>
  <c r="E22" i="7"/>
  <c r="E21" i="7"/>
  <c r="D22" i="7"/>
  <c r="D21" i="7"/>
  <c r="BC21" i="7"/>
  <c r="AU21" i="7"/>
  <c r="AN21" i="7"/>
  <c r="AL21" i="7"/>
  <c r="W21" i="7"/>
  <c r="S21" i="7"/>
  <c r="P21" i="7"/>
  <c r="BL20" i="7"/>
  <c r="BL19" i="7"/>
  <c r="C20" i="7"/>
  <c r="BK20" i="7"/>
  <c r="BJ20" i="7"/>
  <c r="BJ19" i="7"/>
  <c r="BI20" i="7"/>
  <c r="BI19" i="7"/>
  <c r="BH20" i="7"/>
  <c r="BH19" i="7"/>
  <c r="BG20" i="7"/>
  <c r="BG19" i="7"/>
  <c r="BF20" i="7"/>
  <c r="BF19" i="7"/>
  <c r="BE20" i="7"/>
  <c r="BE19" i="7"/>
  <c r="BD20" i="7"/>
  <c r="BC20" i="7"/>
  <c r="BB20" i="7"/>
  <c r="BA20" i="7"/>
  <c r="BA19" i="7"/>
  <c r="AZ20" i="7"/>
  <c r="AZ19" i="7"/>
  <c r="AY20" i="7"/>
  <c r="AX20" i="7"/>
  <c r="AX19" i="7"/>
  <c r="AW20" i="7"/>
  <c r="AW19" i="7"/>
  <c r="AV20" i="7"/>
  <c r="AV19" i="7"/>
  <c r="AU20" i="7"/>
  <c r="AT20" i="7"/>
  <c r="AT19" i="7"/>
  <c r="AS20" i="7"/>
  <c r="AS19" i="7"/>
  <c r="AR20" i="7"/>
  <c r="AQ20" i="7"/>
  <c r="AQ19" i="7"/>
  <c r="AP20" i="7"/>
  <c r="AO20" i="7"/>
  <c r="AO19" i="7"/>
  <c r="AN20" i="7"/>
  <c r="AN19" i="7"/>
  <c r="AM20" i="7"/>
  <c r="AL20" i="7"/>
  <c r="AL19" i="7"/>
  <c r="AK20" i="7"/>
  <c r="AJ20" i="7"/>
  <c r="AJ19" i="7"/>
  <c r="AI20" i="7"/>
  <c r="AI19" i="7"/>
  <c r="AH20" i="7"/>
  <c r="AH19" i="7"/>
  <c r="AG20" i="7"/>
  <c r="AG19" i="7"/>
  <c r="AF20" i="7"/>
  <c r="AE20" i="7"/>
  <c r="AD20" i="7"/>
  <c r="AD19" i="7"/>
  <c r="AC20" i="7"/>
  <c r="AC19" i="7"/>
  <c r="AB20" i="7"/>
  <c r="AB19" i="7"/>
  <c r="AA20" i="7"/>
  <c r="Z20" i="7"/>
  <c r="Z19" i="7"/>
  <c r="Y20" i="7"/>
  <c r="Y19" i="7"/>
  <c r="X20" i="7"/>
  <c r="X19" i="7"/>
  <c r="W20" i="7"/>
  <c r="V20" i="7"/>
  <c r="V19" i="7"/>
  <c r="U20" i="7"/>
  <c r="U19" i="7"/>
  <c r="T20" i="7"/>
  <c r="S20" i="7"/>
  <c r="R20" i="7"/>
  <c r="Q20" i="7"/>
  <c r="Q19" i="7"/>
  <c r="P20" i="7"/>
  <c r="P19" i="7"/>
  <c r="O20" i="7"/>
  <c r="O19" i="7"/>
  <c r="N20" i="7"/>
  <c r="N19" i="7"/>
  <c r="M20" i="7"/>
  <c r="M19" i="7"/>
  <c r="L20" i="7"/>
  <c r="L19" i="7"/>
  <c r="K20" i="7"/>
  <c r="K19" i="7"/>
  <c r="J20" i="7"/>
  <c r="J19" i="7"/>
  <c r="I20" i="7"/>
  <c r="I19" i="7"/>
  <c r="H20" i="7"/>
  <c r="H19" i="7"/>
  <c r="G20" i="7"/>
  <c r="G19" i="7"/>
  <c r="F20" i="7"/>
  <c r="E20" i="7"/>
  <c r="E19" i="7"/>
  <c r="D20" i="7"/>
  <c r="D19" i="7"/>
  <c r="BK19" i="7"/>
  <c r="BD19" i="7"/>
  <c r="BC19" i="7"/>
  <c r="BB19" i="7"/>
  <c r="AY19" i="7"/>
  <c r="AU19" i="7"/>
  <c r="AR19" i="7"/>
  <c r="AP19" i="7"/>
  <c r="AM19" i="7"/>
  <c r="AK19" i="7"/>
  <c r="AF19" i="7"/>
  <c r="AE19" i="7"/>
  <c r="AA19" i="7"/>
  <c r="W19" i="7"/>
  <c r="T19" i="7"/>
  <c r="S19" i="7"/>
  <c r="R19" i="7"/>
  <c r="F19" i="7"/>
  <c r="C19" i="7"/>
  <c r="BL18" i="7"/>
  <c r="BL17" i="7"/>
  <c r="BK18" i="7"/>
  <c r="BK17" i="7"/>
  <c r="BJ18" i="7"/>
  <c r="BJ17" i="7"/>
  <c r="BI18" i="7"/>
  <c r="BI17" i="7"/>
  <c r="BH18" i="7"/>
  <c r="BH17" i="7"/>
  <c r="BG18" i="7"/>
  <c r="BG17" i="7"/>
  <c r="BF18" i="7"/>
  <c r="BE18" i="7"/>
  <c r="BE17" i="7"/>
  <c r="BD18" i="7"/>
  <c r="BD17" i="7"/>
  <c r="BC18" i="7"/>
  <c r="BB18" i="7"/>
  <c r="BB17" i="7"/>
  <c r="BA18" i="7"/>
  <c r="BA17" i="7"/>
  <c r="AZ18" i="7"/>
  <c r="AZ17" i="7"/>
  <c r="AY18" i="7"/>
  <c r="AY17" i="7"/>
  <c r="AX18" i="7"/>
  <c r="AX17" i="7"/>
  <c r="AW18" i="7"/>
  <c r="AW17" i="7"/>
  <c r="AV18" i="7"/>
  <c r="AU18" i="7"/>
  <c r="AU17" i="7"/>
  <c r="AT18" i="7"/>
  <c r="AS18" i="7"/>
  <c r="AS17" i="7"/>
  <c r="AR18" i="7"/>
  <c r="AR17" i="7"/>
  <c r="AQ18" i="7"/>
  <c r="AP18" i="7"/>
  <c r="AP17" i="7"/>
  <c r="AO18" i="7"/>
  <c r="AO17" i="7"/>
  <c r="AN18" i="7"/>
  <c r="AN17" i="7"/>
  <c r="AM18" i="7"/>
  <c r="AM17" i="7"/>
  <c r="AL18" i="7"/>
  <c r="AL17" i="7"/>
  <c r="AK18" i="7"/>
  <c r="AK17" i="7"/>
  <c r="AJ18" i="7"/>
  <c r="AI18" i="7"/>
  <c r="AH18" i="7"/>
  <c r="AH17" i="7"/>
  <c r="AG18" i="7"/>
  <c r="AG17" i="7"/>
  <c r="AF18" i="7"/>
  <c r="AE18" i="7"/>
  <c r="AE17" i="7"/>
  <c r="AD18" i="7"/>
  <c r="AD17" i="7"/>
  <c r="AC18" i="7"/>
  <c r="AB18" i="7"/>
  <c r="AB17" i="7"/>
  <c r="AA18" i="7"/>
  <c r="AA17" i="7"/>
  <c r="Z18" i="7"/>
  <c r="Z17" i="7"/>
  <c r="Y18" i="7"/>
  <c r="Y17" i="7"/>
  <c r="X18" i="7"/>
  <c r="X17" i="7"/>
  <c r="W18" i="7"/>
  <c r="W17" i="7"/>
  <c r="V18" i="7"/>
  <c r="U18" i="7"/>
  <c r="U17" i="7"/>
  <c r="T18" i="7"/>
  <c r="T17" i="7"/>
  <c r="S18" i="7"/>
  <c r="S17" i="7"/>
  <c r="R18" i="7"/>
  <c r="R17" i="7"/>
  <c r="Q18" i="7"/>
  <c r="Q17" i="7"/>
  <c r="P18" i="7"/>
  <c r="P17" i="7"/>
  <c r="O18" i="7"/>
  <c r="O17" i="7"/>
  <c r="N18" i="7"/>
  <c r="N17" i="7"/>
  <c r="M18" i="7"/>
  <c r="M17" i="7"/>
  <c r="L18" i="7"/>
  <c r="L17" i="7"/>
  <c r="K18" i="7"/>
  <c r="J18" i="7"/>
  <c r="J17" i="7"/>
  <c r="I18" i="7"/>
  <c r="I17" i="7"/>
  <c r="H18" i="7"/>
  <c r="H17" i="7"/>
  <c r="G18" i="7"/>
  <c r="G17" i="7"/>
  <c r="F18" i="7"/>
  <c r="F17" i="7"/>
  <c r="E18" i="7"/>
  <c r="E17" i="7"/>
  <c r="D18" i="7"/>
  <c r="D17" i="7"/>
  <c r="C18" i="7"/>
  <c r="BF17" i="7"/>
  <c r="BC17" i="7"/>
  <c r="AV17" i="7"/>
  <c r="AT17" i="7"/>
  <c r="AQ17" i="7"/>
  <c r="AJ17" i="7"/>
  <c r="AI17" i="7"/>
  <c r="AF17" i="7"/>
  <c r="AC17" i="7"/>
  <c r="V17" i="7"/>
  <c r="K17" i="7"/>
  <c r="C17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BA14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E14" i="7"/>
  <c r="D16" i="7"/>
  <c r="C16" i="7"/>
  <c r="BL15" i="7"/>
  <c r="BL14" i="7"/>
  <c r="C14" i="7"/>
  <c r="BK15" i="7"/>
  <c r="BK14" i="7"/>
  <c r="BJ15" i="7"/>
  <c r="BJ14" i="7"/>
  <c r="BI15" i="7"/>
  <c r="BH15" i="7"/>
  <c r="BH14" i="7"/>
  <c r="BG15" i="7"/>
  <c r="BF15" i="7"/>
  <c r="BF14" i="7"/>
  <c r="BE15" i="7"/>
  <c r="BE14" i="7"/>
  <c r="BD15" i="7"/>
  <c r="BC15" i="7"/>
  <c r="BC14" i="7"/>
  <c r="BB15" i="7"/>
  <c r="BA15" i="7"/>
  <c r="AZ15" i="7"/>
  <c r="AY15" i="7"/>
  <c r="AY14" i="7"/>
  <c r="AX15" i="7"/>
  <c r="AX14" i="7"/>
  <c r="AW15" i="7"/>
  <c r="AV15" i="7"/>
  <c r="AV14" i="7"/>
  <c r="AU15" i="7"/>
  <c r="AT15" i="7"/>
  <c r="AT14" i="7"/>
  <c r="AS15" i="7"/>
  <c r="AS14" i="7"/>
  <c r="AR15" i="7"/>
  <c r="AQ15" i="7"/>
  <c r="AP15" i="7"/>
  <c r="AP14" i="7"/>
  <c r="AO15" i="7"/>
  <c r="AN15" i="7"/>
  <c r="AM15" i="7"/>
  <c r="AM14" i="7"/>
  <c r="AL15" i="7"/>
  <c r="AL14" i="7"/>
  <c r="AK15" i="7"/>
  <c r="AK14" i="7"/>
  <c r="AJ15" i="7"/>
  <c r="AI15" i="7"/>
  <c r="AI14" i="7"/>
  <c r="AH15" i="7"/>
  <c r="AG15" i="7"/>
  <c r="AF15" i="7"/>
  <c r="AE15" i="7"/>
  <c r="AD15" i="7"/>
  <c r="AD14" i="7"/>
  <c r="AC15" i="7"/>
  <c r="AC14" i="7"/>
  <c r="AB15" i="7"/>
  <c r="AA15" i="7"/>
  <c r="AA14" i="7"/>
  <c r="Z15" i="7"/>
  <c r="Z14" i="7"/>
  <c r="Y15" i="7"/>
  <c r="X15" i="7"/>
  <c r="W15" i="7"/>
  <c r="W14" i="7"/>
  <c r="V15" i="7"/>
  <c r="U15" i="7"/>
  <c r="T15" i="7"/>
  <c r="S15" i="7"/>
  <c r="R15" i="7"/>
  <c r="Q15" i="7"/>
  <c r="P15" i="7"/>
  <c r="P14" i="7"/>
  <c r="O15" i="7"/>
  <c r="N15" i="7"/>
  <c r="N14" i="7"/>
  <c r="M15" i="7"/>
  <c r="M14" i="7"/>
  <c r="L15" i="7"/>
  <c r="L14" i="7"/>
  <c r="K15" i="7"/>
  <c r="J15" i="7"/>
  <c r="I15" i="7"/>
  <c r="I14" i="7"/>
  <c r="H15" i="7"/>
  <c r="G15" i="7"/>
  <c r="G14" i="7"/>
  <c r="F15" i="7"/>
  <c r="F14" i="7"/>
  <c r="E15" i="7"/>
  <c r="D15" i="7"/>
  <c r="C15" i="7"/>
  <c r="BI14" i="7"/>
  <c r="BB14" i="7"/>
  <c r="AZ14" i="7"/>
  <c r="AN14" i="7"/>
  <c r="Y14" i="7"/>
  <c r="R14" i="7"/>
  <c r="BL13" i="7"/>
  <c r="C13" i="7"/>
  <c r="BK13" i="7"/>
  <c r="BK12" i="7"/>
  <c r="BJ13" i="7"/>
  <c r="BJ12" i="7"/>
  <c r="BI13" i="7"/>
  <c r="BH13" i="7"/>
  <c r="BH12" i="7"/>
  <c r="BG13" i="7"/>
  <c r="BG12" i="7"/>
  <c r="BF13" i="7"/>
  <c r="BE13" i="7"/>
  <c r="BE12" i="7"/>
  <c r="BD13" i="7"/>
  <c r="BD12" i="7"/>
  <c r="BC13" i="7"/>
  <c r="BC12" i="7"/>
  <c r="BB13" i="7"/>
  <c r="BB12" i="7"/>
  <c r="BA13" i="7"/>
  <c r="AZ13" i="7"/>
  <c r="AZ12" i="7"/>
  <c r="AY13" i="7"/>
  <c r="AY12" i="7"/>
  <c r="AX13" i="7"/>
  <c r="AX12" i="7"/>
  <c r="AW13" i="7"/>
  <c r="AV13" i="7"/>
  <c r="AV12" i="7"/>
  <c r="AU13" i="7"/>
  <c r="AU12" i="7"/>
  <c r="AT13" i="7"/>
  <c r="AT12" i="7"/>
  <c r="AS13" i="7"/>
  <c r="AR13" i="7"/>
  <c r="AQ13" i="7"/>
  <c r="AQ12" i="7"/>
  <c r="AP13" i="7"/>
  <c r="AP12" i="7"/>
  <c r="AO13" i="7"/>
  <c r="AN13" i="7"/>
  <c r="AM13" i="7"/>
  <c r="AL13" i="7"/>
  <c r="AL12" i="7"/>
  <c r="AK13" i="7"/>
  <c r="AK12" i="7"/>
  <c r="AJ13" i="7"/>
  <c r="AJ12" i="7"/>
  <c r="AI13" i="7"/>
  <c r="AI12" i="7"/>
  <c r="AH13" i="7"/>
  <c r="AH12" i="7"/>
  <c r="AG13" i="7"/>
  <c r="AG12" i="7"/>
  <c r="AF13" i="7"/>
  <c r="AE13" i="7"/>
  <c r="AE12" i="7"/>
  <c r="AD13" i="7"/>
  <c r="AD12" i="7"/>
  <c r="AC13" i="7"/>
  <c r="AC12" i="7"/>
  <c r="AB13" i="7"/>
  <c r="AB12" i="7"/>
  <c r="AA13" i="7"/>
  <c r="AA12" i="7"/>
  <c r="Z13" i="7"/>
  <c r="Z12" i="7"/>
  <c r="Y13" i="7"/>
  <c r="Y12" i="7"/>
  <c r="X13" i="7"/>
  <c r="X12" i="7"/>
  <c r="W13" i="7"/>
  <c r="W12" i="7"/>
  <c r="V13" i="7"/>
  <c r="V12" i="7"/>
  <c r="U13" i="7"/>
  <c r="U12" i="7"/>
  <c r="T13" i="7"/>
  <c r="T12" i="7"/>
  <c r="S13" i="7"/>
  <c r="S12" i="7"/>
  <c r="R13" i="7"/>
  <c r="R12" i="7"/>
  <c r="Q13" i="7"/>
  <c r="P13" i="7"/>
  <c r="O13" i="7"/>
  <c r="N13" i="7"/>
  <c r="N12" i="7"/>
  <c r="M13" i="7"/>
  <c r="M12" i="7"/>
  <c r="L13" i="7"/>
  <c r="L12" i="7"/>
  <c r="K13" i="7"/>
  <c r="K12" i="7"/>
  <c r="J13" i="7"/>
  <c r="J12" i="7"/>
  <c r="I13" i="7"/>
  <c r="H13" i="7"/>
  <c r="H12" i="7"/>
  <c r="G13" i="7"/>
  <c r="G12" i="7"/>
  <c r="F13" i="7"/>
  <c r="F12" i="7"/>
  <c r="E13" i="7"/>
  <c r="D13" i="7"/>
  <c r="BI12" i="7"/>
  <c r="BF12" i="7"/>
  <c r="BA12" i="7"/>
  <c r="AW12" i="7"/>
  <c r="AS12" i="7"/>
  <c r="AR12" i="7"/>
  <c r="AO12" i="7"/>
  <c r="AN12" i="7"/>
  <c r="AM12" i="7"/>
  <c r="AF12" i="7"/>
  <c r="Q12" i="7"/>
  <c r="P12" i="7"/>
  <c r="O12" i="7"/>
  <c r="I12" i="7"/>
  <c r="E12" i="7"/>
  <c r="D12" i="7"/>
  <c r="BL11" i="7"/>
  <c r="BL10" i="7"/>
  <c r="C10" i="7"/>
  <c r="BK11" i="7"/>
  <c r="BK10" i="7"/>
  <c r="BJ11" i="7"/>
  <c r="BI11" i="7"/>
  <c r="BH11" i="7"/>
  <c r="BH10" i="7"/>
  <c r="BG11" i="7"/>
  <c r="BG10" i="7"/>
  <c r="BF11" i="7"/>
  <c r="BE11" i="7"/>
  <c r="BE10" i="7"/>
  <c r="BD11" i="7"/>
  <c r="BD10" i="7"/>
  <c r="BC11" i="7"/>
  <c r="BC10" i="7"/>
  <c r="BB11" i="7"/>
  <c r="BB10" i="7"/>
  <c r="BA11" i="7"/>
  <c r="BA10" i="7"/>
  <c r="AZ11" i="7"/>
  <c r="AZ10" i="7"/>
  <c r="AY11" i="7"/>
  <c r="AY10" i="7"/>
  <c r="AX11" i="7"/>
  <c r="AW11" i="7"/>
  <c r="AW10" i="7"/>
  <c r="AV11" i="7"/>
  <c r="AU11" i="7"/>
  <c r="AU10" i="7"/>
  <c r="AT11" i="7"/>
  <c r="AT10" i="7"/>
  <c r="AS11" i="7"/>
  <c r="AR11" i="7"/>
  <c r="AR10" i="7"/>
  <c r="AQ11" i="7"/>
  <c r="AQ10" i="7"/>
  <c r="AP11" i="7"/>
  <c r="AP10" i="7"/>
  <c r="AO11" i="7"/>
  <c r="AO10" i="7"/>
  <c r="AN11" i="7"/>
  <c r="AN10" i="7"/>
  <c r="AM11" i="7"/>
  <c r="AM10" i="7"/>
  <c r="AL11" i="7"/>
  <c r="AL10" i="7"/>
  <c r="AK11" i="7"/>
  <c r="AJ11" i="7"/>
  <c r="AI11" i="7"/>
  <c r="AI10" i="7"/>
  <c r="AH11" i="7"/>
  <c r="AH10" i="7"/>
  <c r="AG11" i="7"/>
  <c r="AF11" i="7"/>
  <c r="AE11" i="7"/>
  <c r="AE10" i="7"/>
  <c r="AD11" i="7"/>
  <c r="AD10" i="7"/>
  <c r="AC11" i="7"/>
  <c r="AC10" i="7"/>
  <c r="AB11" i="7"/>
  <c r="AB10" i="7"/>
  <c r="AA11" i="7"/>
  <c r="AA10" i="7"/>
  <c r="Z11" i="7"/>
  <c r="Y11" i="7"/>
  <c r="X11" i="7"/>
  <c r="X10" i="7"/>
  <c r="W11" i="7"/>
  <c r="W10" i="7"/>
  <c r="V11" i="7"/>
  <c r="V10" i="7"/>
  <c r="U11" i="7"/>
  <c r="T11" i="7"/>
  <c r="S11" i="7"/>
  <c r="S10" i="7"/>
  <c r="R11" i="7"/>
  <c r="R10" i="7"/>
  <c r="Q11" i="7"/>
  <c r="P11" i="7"/>
  <c r="P10" i="7"/>
  <c r="O11" i="7"/>
  <c r="O10" i="7"/>
  <c r="N11" i="7"/>
  <c r="M11" i="7"/>
  <c r="M10" i="7"/>
  <c r="L11" i="7"/>
  <c r="K11" i="7"/>
  <c r="K10" i="7"/>
  <c r="J11" i="7"/>
  <c r="J10" i="7"/>
  <c r="I11" i="7"/>
  <c r="I10" i="7"/>
  <c r="H11" i="7"/>
  <c r="H10" i="7"/>
  <c r="G11" i="7"/>
  <c r="G10" i="7"/>
  <c r="F11" i="7"/>
  <c r="F10" i="7"/>
  <c r="E11" i="7"/>
  <c r="E10" i="7"/>
  <c r="D11" i="7"/>
  <c r="D10" i="7"/>
  <c r="BJ10" i="7"/>
  <c r="BI10" i="7"/>
  <c r="BF10" i="7"/>
  <c r="AX10" i="7"/>
  <c r="AV10" i="7"/>
  <c r="AS10" i="7"/>
  <c r="AK10" i="7"/>
  <c r="AJ10" i="7"/>
  <c r="AG10" i="7"/>
  <c r="AF10" i="7"/>
  <c r="Z10" i="7"/>
  <c r="Y10" i="7"/>
  <c r="U10" i="7"/>
  <c r="T10" i="7"/>
  <c r="Q10" i="7"/>
  <c r="N10" i="7"/>
  <c r="L10" i="7"/>
  <c r="BL9" i="7"/>
  <c r="C9" i="7"/>
  <c r="BK9" i="7"/>
  <c r="BK7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AA7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BL8" i="7"/>
  <c r="C8" i="7"/>
  <c r="BK8" i="7"/>
  <c r="BJ8" i="7"/>
  <c r="BJ7" i="7"/>
  <c r="BI8" i="7"/>
  <c r="BI7" i="7"/>
  <c r="BH8" i="7"/>
  <c r="BH7" i="7"/>
  <c r="BG8" i="7"/>
  <c r="BF8" i="7"/>
  <c r="BF7" i="7"/>
  <c r="BE8" i="7"/>
  <c r="BE7" i="7"/>
  <c r="BD8" i="7"/>
  <c r="BD7" i="7"/>
  <c r="BC8" i="7"/>
  <c r="BB8" i="7"/>
  <c r="BB7" i="7"/>
  <c r="BA8" i="7"/>
  <c r="AZ8" i="7"/>
  <c r="AZ7" i="7"/>
  <c r="AY8" i="7"/>
  <c r="AX8" i="7"/>
  <c r="AX7" i="7"/>
  <c r="AW8" i="7"/>
  <c r="AV8" i="7"/>
  <c r="AV7" i="7"/>
  <c r="AU8" i="7"/>
  <c r="AU7" i="7"/>
  <c r="AT8" i="7"/>
  <c r="AS8" i="7"/>
  <c r="AR8" i="7"/>
  <c r="AQ8" i="7"/>
  <c r="AQ7" i="7"/>
  <c r="AP8" i="7"/>
  <c r="AP7" i="7"/>
  <c r="AO8" i="7"/>
  <c r="AO7" i="7"/>
  <c r="AN8" i="7"/>
  <c r="AN7" i="7"/>
  <c r="AM8" i="7"/>
  <c r="AM7" i="7"/>
  <c r="AL8" i="7"/>
  <c r="AL7" i="7"/>
  <c r="AK8" i="7"/>
  <c r="AJ8" i="7"/>
  <c r="AJ7" i="7"/>
  <c r="AI8" i="7"/>
  <c r="AI7" i="7"/>
  <c r="AH8" i="7"/>
  <c r="AH7" i="7"/>
  <c r="AG8" i="7"/>
  <c r="AG7" i="7"/>
  <c r="AF8" i="7"/>
  <c r="AE8" i="7"/>
  <c r="AD8" i="7"/>
  <c r="AD7" i="7"/>
  <c r="AC8" i="7"/>
  <c r="AC7" i="7"/>
  <c r="AB8" i="7"/>
  <c r="AB7" i="7"/>
  <c r="AA8" i="7"/>
  <c r="Z8" i="7"/>
  <c r="Z7" i="7"/>
  <c r="Y8" i="7"/>
  <c r="Y7" i="7"/>
  <c r="X8" i="7"/>
  <c r="W8" i="7"/>
  <c r="V8" i="7"/>
  <c r="U8" i="7"/>
  <c r="T8" i="7"/>
  <c r="S8" i="7"/>
  <c r="S7" i="7"/>
  <c r="R8" i="7"/>
  <c r="R7" i="7"/>
  <c r="Q8" i="7"/>
  <c r="Q7" i="7"/>
  <c r="P8" i="7"/>
  <c r="O8" i="7"/>
  <c r="O7" i="7"/>
  <c r="N8" i="7"/>
  <c r="N7" i="7"/>
  <c r="M8" i="7"/>
  <c r="M7" i="7"/>
  <c r="L8" i="7"/>
  <c r="L7" i="7"/>
  <c r="K8" i="7"/>
  <c r="K7" i="7"/>
  <c r="J8" i="7"/>
  <c r="I8" i="7"/>
  <c r="I7" i="7"/>
  <c r="H8" i="7"/>
  <c r="H7" i="7"/>
  <c r="G8" i="7"/>
  <c r="G7" i="7"/>
  <c r="F8" i="7"/>
  <c r="F7" i="7"/>
  <c r="E8" i="7"/>
  <c r="E7" i="7"/>
  <c r="D8" i="7"/>
  <c r="D7" i="7"/>
  <c r="BC7" i="7"/>
  <c r="AW7" i="7"/>
  <c r="AR7" i="7"/>
  <c r="AK7" i="7"/>
  <c r="AF7" i="7"/>
  <c r="W7" i="7"/>
  <c r="T7" i="7"/>
  <c r="BL6" i="7"/>
  <c r="BL5" i="7"/>
  <c r="BK6" i="7"/>
  <c r="BK5" i="7"/>
  <c r="BJ6" i="7"/>
  <c r="BJ5" i="7"/>
  <c r="BI6" i="7"/>
  <c r="BI5" i="7"/>
  <c r="BH6" i="7"/>
  <c r="BH5" i="7"/>
  <c r="BG6" i="7"/>
  <c r="BF6" i="7"/>
  <c r="BE6" i="7"/>
  <c r="BE5" i="7"/>
  <c r="BD6" i="7"/>
  <c r="BD5" i="7"/>
  <c r="BC6" i="7"/>
  <c r="BB6" i="7"/>
  <c r="BB5" i="7"/>
  <c r="BA6" i="7"/>
  <c r="AZ6" i="7"/>
  <c r="AZ5" i="7"/>
  <c r="AY6" i="7"/>
  <c r="AX6" i="7"/>
  <c r="AX5" i="7"/>
  <c r="AW6" i="7"/>
  <c r="AW5" i="7"/>
  <c r="AV6" i="7"/>
  <c r="AV5" i="7"/>
  <c r="AU6" i="7"/>
  <c r="AU5" i="7"/>
  <c r="AT6" i="7"/>
  <c r="AS6" i="7"/>
  <c r="AS5" i="7"/>
  <c r="AR6" i="7"/>
  <c r="AR5" i="7"/>
  <c r="AQ6" i="7"/>
  <c r="AQ5" i="7"/>
  <c r="AP6" i="7"/>
  <c r="AP5" i="7"/>
  <c r="AO6" i="7"/>
  <c r="AN6" i="7"/>
  <c r="AN5" i="7"/>
  <c r="AM6" i="7"/>
  <c r="AM5" i="7"/>
  <c r="AL6" i="7"/>
  <c r="AL5" i="7"/>
  <c r="AK6" i="7"/>
  <c r="AK5" i="7"/>
  <c r="AJ6" i="7"/>
  <c r="AI6" i="7"/>
  <c r="AI5" i="7"/>
  <c r="AH6" i="7"/>
  <c r="AG6" i="7"/>
  <c r="AG5" i="7"/>
  <c r="AF6" i="7"/>
  <c r="AE6" i="7"/>
  <c r="AD6" i="7"/>
  <c r="AD5" i="7"/>
  <c r="AC6" i="7"/>
  <c r="AB6" i="7"/>
  <c r="AB5" i="7"/>
  <c r="AA6" i="7"/>
  <c r="AA5" i="7"/>
  <c r="Z6" i="7"/>
  <c r="Z5" i="7"/>
  <c r="Y6" i="7"/>
  <c r="Y5" i="7"/>
  <c r="X6" i="7"/>
  <c r="X5" i="7"/>
  <c r="W6" i="7"/>
  <c r="W5" i="7"/>
  <c r="V6" i="7"/>
  <c r="U6" i="7"/>
  <c r="T6" i="7"/>
  <c r="T5" i="7"/>
  <c r="S6" i="7"/>
  <c r="S5" i="7"/>
  <c r="R6" i="7"/>
  <c r="R5" i="7"/>
  <c r="Q6" i="7"/>
  <c r="Q5" i="7"/>
  <c r="P6" i="7"/>
  <c r="P5" i="7"/>
  <c r="O6" i="7"/>
  <c r="O5" i="7"/>
  <c r="N6" i="7"/>
  <c r="N5" i="7"/>
  <c r="M6" i="7"/>
  <c r="M5" i="7"/>
  <c r="L6" i="7"/>
  <c r="L5" i="7"/>
  <c r="K6" i="7"/>
  <c r="J6" i="7"/>
  <c r="J5" i="7"/>
  <c r="I6" i="7"/>
  <c r="I5" i="7"/>
  <c r="H6" i="7"/>
  <c r="H5" i="7"/>
  <c r="G6" i="7"/>
  <c r="F6" i="7"/>
  <c r="F5" i="7"/>
  <c r="E6" i="7"/>
  <c r="E5" i="7"/>
  <c r="D6" i="7"/>
  <c r="D5" i="7"/>
  <c r="BG5" i="7"/>
  <c r="BF5" i="7"/>
  <c r="BC5" i="7"/>
  <c r="BA5" i="7"/>
  <c r="AY5" i="7"/>
  <c r="AT5" i="7"/>
  <c r="AO5" i="7"/>
  <c r="AJ5" i="7"/>
  <c r="AH5" i="7"/>
  <c r="AF5" i="7"/>
  <c r="AE5" i="7"/>
  <c r="AC5" i="7"/>
  <c r="V5" i="7"/>
  <c r="U5" i="7"/>
  <c r="K5" i="7"/>
  <c r="G5" i="7"/>
  <c r="BL7" i="7"/>
  <c r="C7" i="7"/>
  <c r="C78" i="7"/>
  <c r="AV24" i="7"/>
  <c r="AA24" i="7"/>
  <c r="AM24" i="7"/>
  <c r="P24" i="7"/>
  <c r="V7" i="7"/>
  <c r="AT7" i="7"/>
  <c r="AE14" i="7"/>
  <c r="AQ14" i="7"/>
  <c r="AF21" i="7"/>
  <c r="BD21" i="7"/>
  <c r="T14" i="7"/>
  <c r="AF14" i="7"/>
  <c r="AR14" i="7"/>
  <c r="D35" i="7"/>
  <c r="J21" i="7"/>
  <c r="AH21" i="7"/>
  <c r="J14" i="7"/>
  <c r="V14" i="7"/>
  <c r="AH14" i="7"/>
  <c r="C43" i="7"/>
  <c r="C54" i="7"/>
  <c r="G189" i="2"/>
  <c r="H189" i="2"/>
  <c r="F189" i="2"/>
  <c r="D189" i="2"/>
  <c r="K11" i="3"/>
  <c r="K12" i="3"/>
  <c r="J15" i="3"/>
  <c r="I15" i="3"/>
  <c r="G15" i="3"/>
  <c r="F15" i="3"/>
  <c r="D15" i="3"/>
  <c r="J12" i="3"/>
  <c r="I12" i="3"/>
  <c r="H12" i="3"/>
  <c r="H13" i="3"/>
  <c r="H14" i="3"/>
  <c r="K14" i="3"/>
  <c r="I14" i="3"/>
  <c r="J14" i="3"/>
  <c r="H204" i="2"/>
  <c r="G204" i="2"/>
  <c r="F204" i="2"/>
  <c r="D204" i="2"/>
  <c r="C204" i="2"/>
  <c r="J208" i="2"/>
  <c r="L208" i="2"/>
  <c r="K208" i="2"/>
  <c r="J209" i="2"/>
  <c r="K209" i="2"/>
  <c r="J210" i="2"/>
  <c r="L210" i="2"/>
  <c r="K210" i="2"/>
  <c r="E208" i="2"/>
  <c r="E209" i="2"/>
  <c r="E210" i="2"/>
  <c r="H196" i="2"/>
  <c r="G196" i="2"/>
  <c r="F196" i="2"/>
  <c r="D196" i="2"/>
  <c r="C196" i="2"/>
  <c r="I200" i="2"/>
  <c r="J200" i="2"/>
  <c r="K200" i="2"/>
  <c r="I201" i="2"/>
  <c r="J201" i="2"/>
  <c r="L201" i="2"/>
  <c r="K201" i="2"/>
  <c r="I202" i="2"/>
  <c r="J202" i="2"/>
  <c r="K202" i="2"/>
  <c r="I203" i="2"/>
  <c r="J203" i="2"/>
  <c r="K203" i="2"/>
  <c r="E200" i="2"/>
  <c r="E201" i="2"/>
  <c r="E202" i="2"/>
  <c r="E203" i="2"/>
  <c r="H192" i="2"/>
  <c r="G192" i="2"/>
  <c r="F192" i="2"/>
  <c r="D192" i="2"/>
  <c r="C192" i="2"/>
  <c r="E192" i="2"/>
  <c r="J195" i="2"/>
  <c r="J192" i="2"/>
  <c r="L192" i="2"/>
  <c r="K195" i="2"/>
  <c r="I195" i="2"/>
  <c r="E195" i="2"/>
  <c r="C189" i="2"/>
  <c r="I191" i="2"/>
  <c r="J191" i="2"/>
  <c r="L191" i="2"/>
  <c r="K191" i="2"/>
  <c r="E191" i="2"/>
  <c r="H179" i="2"/>
  <c r="G179" i="2"/>
  <c r="F179" i="2"/>
  <c r="D179" i="2"/>
  <c r="E179" i="2"/>
  <c r="C179" i="2"/>
  <c r="I187" i="2"/>
  <c r="J187" i="2"/>
  <c r="K187" i="2"/>
  <c r="L187" i="2"/>
  <c r="I188" i="2"/>
  <c r="J188" i="2"/>
  <c r="L188" i="2"/>
  <c r="K188" i="2"/>
  <c r="E187" i="2"/>
  <c r="E188" i="2"/>
  <c r="H176" i="2"/>
  <c r="G176" i="2"/>
  <c r="I176" i="2"/>
  <c r="F176" i="2"/>
  <c r="D176" i="2"/>
  <c r="C176" i="2"/>
  <c r="I178" i="2"/>
  <c r="J178" i="2"/>
  <c r="K178" i="2"/>
  <c r="E178" i="2"/>
  <c r="H173" i="2"/>
  <c r="G173" i="2"/>
  <c r="F173" i="2"/>
  <c r="D173" i="2"/>
  <c r="C173" i="2"/>
  <c r="E173" i="2"/>
  <c r="J175" i="2"/>
  <c r="K175" i="2"/>
  <c r="I175" i="2"/>
  <c r="E175" i="2"/>
  <c r="H170" i="2"/>
  <c r="G170" i="2"/>
  <c r="I170" i="2"/>
  <c r="F170" i="2"/>
  <c r="D170" i="2"/>
  <c r="C170" i="2"/>
  <c r="I172" i="2"/>
  <c r="J172" i="2"/>
  <c r="K172" i="2"/>
  <c r="L172" i="2"/>
  <c r="E172" i="2"/>
  <c r="H165" i="2"/>
  <c r="G165" i="2"/>
  <c r="F165" i="2"/>
  <c r="D165" i="2"/>
  <c r="C165" i="2"/>
  <c r="I169" i="2"/>
  <c r="J169" i="2"/>
  <c r="L169" i="2"/>
  <c r="K169" i="2"/>
  <c r="E169" i="2"/>
  <c r="H160" i="2"/>
  <c r="G160" i="2"/>
  <c r="F160" i="2"/>
  <c r="D160" i="2"/>
  <c r="C160" i="2"/>
  <c r="I164" i="2"/>
  <c r="J164" i="2"/>
  <c r="K164" i="2"/>
  <c r="L164" i="2"/>
  <c r="E164" i="2"/>
  <c r="H153" i="2"/>
  <c r="G153" i="2"/>
  <c r="F153" i="2"/>
  <c r="D153" i="2"/>
  <c r="C153" i="2"/>
  <c r="E153" i="2"/>
  <c r="J159" i="2"/>
  <c r="L159" i="2"/>
  <c r="K159" i="2"/>
  <c r="E159" i="2"/>
  <c r="I157" i="2"/>
  <c r="J157" i="2"/>
  <c r="L157" i="2"/>
  <c r="K157" i="2"/>
  <c r="E157" i="2"/>
  <c r="H150" i="2"/>
  <c r="G150" i="2"/>
  <c r="F150" i="2"/>
  <c r="D150" i="2"/>
  <c r="C150" i="2"/>
  <c r="I152" i="2"/>
  <c r="J152" i="2"/>
  <c r="K152" i="2"/>
  <c r="E152" i="2"/>
  <c r="H144" i="2"/>
  <c r="G144" i="2"/>
  <c r="I144" i="2"/>
  <c r="F144" i="2"/>
  <c r="D144" i="2"/>
  <c r="C144" i="2"/>
  <c r="I148" i="2"/>
  <c r="J148" i="2"/>
  <c r="K148" i="2"/>
  <c r="L148" i="2"/>
  <c r="E148" i="2"/>
  <c r="I149" i="2"/>
  <c r="J149" i="2"/>
  <c r="K149" i="2"/>
  <c r="L149" i="2"/>
  <c r="E149" i="2"/>
  <c r="I143" i="2"/>
  <c r="I142" i="2"/>
  <c r="J142" i="2"/>
  <c r="K142" i="2"/>
  <c r="E142" i="2"/>
  <c r="H138" i="2"/>
  <c r="G138" i="2"/>
  <c r="I138" i="2"/>
  <c r="F138" i="2"/>
  <c r="D138" i="2"/>
  <c r="C138" i="2"/>
  <c r="J143" i="2"/>
  <c r="K143" i="2"/>
  <c r="L143" i="2"/>
  <c r="E143" i="2"/>
  <c r="H127" i="2"/>
  <c r="G127" i="2"/>
  <c r="F127" i="2"/>
  <c r="D127" i="2"/>
  <c r="C127" i="2"/>
  <c r="I137" i="2"/>
  <c r="J137" i="2"/>
  <c r="K137" i="2"/>
  <c r="E137" i="2"/>
  <c r="H121" i="2"/>
  <c r="G121" i="2"/>
  <c r="I121" i="2"/>
  <c r="F121" i="2"/>
  <c r="D121" i="2"/>
  <c r="C121" i="2"/>
  <c r="I125" i="2"/>
  <c r="J125" i="2"/>
  <c r="L125" i="2"/>
  <c r="K125" i="2"/>
  <c r="I126" i="2"/>
  <c r="J126" i="2"/>
  <c r="K126" i="2"/>
  <c r="E125" i="2"/>
  <c r="E126" i="2"/>
  <c r="H103" i="2"/>
  <c r="G103" i="2"/>
  <c r="I103" i="2"/>
  <c r="F103" i="2"/>
  <c r="D103" i="2"/>
  <c r="C103" i="2"/>
  <c r="I120" i="2"/>
  <c r="J120" i="2"/>
  <c r="L120" i="2"/>
  <c r="K120" i="2"/>
  <c r="E120" i="2"/>
  <c r="H85" i="2"/>
  <c r="G85" i="2"/>
  <c r="F85" i="2"/>
  <c r="D85" i="2"/>
  <c r="C85" i="2"/>
  <c r="E85" i="2"/>
  <c r="I101" i="2"/>
  <c r="J101" i="2"/>
  <c r="K101" i="2"/>
  <c r="I102" i="2"/>
  <c r="J102" i="2"/>
  <c r="L102" i="2"/>
  <c r="K102" i="2"/>
  <c r="E101" i="2"/>
  <c r="E102" i="2"/>
  <c r="I96" i="2"/>
  <c r="J96" i="2"/>
  <c r="L96" i="2"/>
  <c r="K96" i="2"/>
  <c r="E96" i="2"/>
  <c r="L209" i="2"/>
  <c r="L200" i="2"/>
  <c r="L203" i="2"/>
  <c r="L202" i="2"/>
  <c r="L178" i="2"/>
  <c r="L175" i="2"/>
  <c r="L152" i="2"/>
  <c r="L142" i="2"/>
  <c r="L137" i="2"/>
  <c r="L126" i="2"/>
  <c r="L101" i="2"/>
  <c r="I79" i="2"/>
  <c r="J79" i="2"/>
  <c r="L79" i="2"/>
  <c r="K79" i="2"/>
  <c r="I80" i="2"/>
  <c r="J80" i="2"/>
  <c r="K80" i="2"/>
  <c r="I81" i="2"/>
  <c r="J81" i="2"/>
  <c r="L81" i="2"/>
  <c r="K81" i="2"/>
  <c r="E79" i="2"/>
  <c r="E80" i="2"/>
  <c r="E81" i="2"/>
  <c r="I63" i="2"/>
  <c r="J63" i="2"/>
  <c r="L63" i="2"/>
  <c r="K63" i="2"/>
  <c r="E63" i="2"/>
  <c r="I62" i="2"/>
  <c r="J62" i="2"/>
  <c r="L62" i="2"/>
  <c r="K62" i="2"/>
  <c r="E62" i="2"/>
  <c r="K60" i="2"/>
  <c r="J60" i="2"/>
  <c r="I60" i="2"/>
  <c r="E60" i="2"/>
  <c r="K59" i="2"/>
  <c r="J59" i="2"/>
  <c r="L59" i="2"/>
  <c r="I59" i="2"/>
  <c r="E59" i="2"/>
  <c r="E64" i="2"/>
  <c r="I64" i="2"/>
  <c r="J64" i="2"/>
  <c r="K64" i="2"/>
  <c r="I55" i="2"/>
  <c r="J55" i="2"/>
  <c r="K55" i="2"/>
  <c r="I56" i="2"/>
  <c r="J56" i="2"/>
  <c r="L56" i="2"/>
  <c r="K56" i="2"/>
  <c r="E55" i="2"/>
  <c r="E56" i="2"/>
  <c r="H34" i="2"/>
  <c r="G34" i="2"/>
  <c r="F34" i="2"/>
  <c r="D34" i="2"/>
  <c r="E34" i="2"/>
  <c r="C34" i="2"/>
  <c r="I78" i="2"/>
  <c r="J78" i="2"/>
  <c r="K78" i="2"/>
  <c r="I82" i="2"/>
  <c r="J82" i="2"/>
  <c r="L82" i="2"/>
  <c r="K82" i="2"/>
  <c r="I83" i="2"/>
  <c r="J83" i="2"/>
  <c r="K83" i="2"/>
  <c r="L83" i="2"/>
  <c r="I84" i="2"/>
  <c r="J84" i="2"/>
  <c r="L84" i="2"/>
  <c r="K84" i="2"/>
  <c r="E78" i="2"/>
  <c r="E82" i="2"/>
  <c r="E83" i="2"/>
  <c r="E84" i="2"/>
  <c r="I57" i="2"/>
  <c r="J57" i="2"/>
  <c r="K57" i="2"/>
  <c r="I58" i="2"/>
  <c r="J58" i="2"/>
  <c r="K58" i="2"/>
  <c r="L58" i="2"/>
  <c r="I61" i="2"/>
  <c r="J61" i="2"/>
  <c r="L61" i="2"/>
  <c r="K61" i="2"/>
  <c r="E57" i="2"/>
  <c r="E58" i="2"/>
  <c r="E61" i="2"/>
  <c r="J52" i="2"/>
  <c r="L52" i="2"/>
  <c r="K52" i="2"/>
  <c r="I52" i="2"/>
  <c r="E52" i="2"/>
  <c r="H27" i="2"/>
  <c r="G27" i="2"/>
  <c r="F27" i="2"/>
  <c r="D27" i="2"/>
  <c r="C27" i="2"/>
  <c r="J33" i="2"/>
  <c r="K33" i="2"/>
  <c r="I33" i="2"/>
  <c r="E33" i="2"/>
  <c r="J14" i="2"/>
  <c r="K14" i="2"/>
  <c r="I14" i="2"/>
  <c r="E14" i="2"/>
  <c r="L60" i="2"/>
  <c r="L80" i="2"/>
  <c r="L64" i="2"/>
  <c r="L55" i="2"/>
  <c r="L57" i="2"/>
  <c r="L78" i="2"/>
  <c r="L33" i="2"/>
  <c r="L14" i="2"/>
  <c r="I79" i="5"/>
  <c r="J79" i="5"/>
  <c r="K79" i="5"/>
  <c r="M79" i="5"/>
  <c r="L79" i="5"/>
  <c r="E79" i="5"/>
  <c r="F79" i="5"/>
  <c r="I42" i="5"/>
  <c r="J42" i="5"/>
  <c r="I78" i="5"/>
  <c r="J78" i="5"/>
  <c r="K78" i="5"/>
  <c r="L78" i="5"/>
  <c r="E78" i="5"/>
  <c r="F78" i="5"/>
  <c r="I77" i="5"/>
  <c r="J77" i="5"/>
  <c r="K77" i="5"/>
  <c r="M77" i="5"/>
  <c r="L77" i="5"/>
  <c r="E77" i="5"/>
  <c r="F77" i="5"/>
  <c r="I75" i="5"/>
  <c r="J75" i="5"/>
  <c r="K75" i="5"/>
  <c r="M75" i="5"/>
  <c r="L75" i="5"/>
  <c r="E75" i="5"/>
  <c r="F75" i="5"/>
  <c r="I74" i="5"/>
  <c r="J74" i="5"/>
  <c r="K74" i="5"/>
  <c r="M74" i="5"/>
  <c r="L74" i="5"/>
  <c r="E74" i="5"/>
  <c r="F74" i="5"/>
  <c r="I73" i="5"/>
  <c r="J73" i="5"/>
  <c r="K73" i="5"/>
  <c r="M73" i="5"/>
  <c r="L73" i="5"/>
  <c r="E73" i="5"/>
  <c r="F73" i="5"/>
  <c r="H32" i="5"/>
  <c r="G32" i="5"/>
  <c r="D32" i="5"/>
  <c r="C32" i="5"/>
  <c r="I34" i="5"/>
  <c r="J34" i="5"/>
  <c r="K34" i="5"/>
  <c r="M34" i="5"/>
  <c r="L34" i="5"/>
  <c r="E34" i="5"/>
  <c r="F34" i="5"/>
  <c r="I54" i="5"/>
  <c r="K54" i="5"/>
  <c r="M54" i="5"/>
  <c r="L54" i="5"/>
  <c r="E54" i="5"/>
  <c r="F54" i="5"/>
  <c r="I50" i="5"/>
  <c r="J50" i="5"/>
  <c r="K50" i="5"/>
  <c r="M50" i="5"/>
  <c r="L50" i="5"/>
  <c r="E50" i="5"/>
  <c r="F50" i="5"/>
  <c r="I49" i="5"/>
  <c r="J49" i="5"/>
  <c r="K49" i="5"/>
  <c r="M49" i="5"/>
  <c r="L49" i="5"/>
  <c r="E49" i="5"/>
  <c r="F49" i="5"/>
  <c r="I46" i="5"/>
  <c r="K46" i="5"/>
  <c r="L46" i="5"/>
  <c r="E46" i="5"/>
  <c r="F46" i="5"/>
  <c r="F44" i="5"/>
  <c r="L44" i="5"/>
  <c r="K44" i="5"/>
  <c r="M44" i="5"/>
  <c r="I44" i="5"/>
  <c r="E44" i="5"/>
  <c r="H43" i="5"/>
  <c r="G43" i="5"/>
  <c r="D43" i="5"/>
  <c r="C43" i="5"/>
  <c r="N79" i="5"/>
  <c r="N77" i="5"/>
  <c r="M46" i="5"/>
  <c r="N78" i="5"/>
  <c r="N73" i="5"/>
  <c r="N75" i="5"/>
  <c r="N74" i="5"/>
  <c r="N54" i="5"/>
  <c r="N34" i="5"/>
  <c r="N50" i="5"/>
  <c r="N44" i="5"/>
  <c r="N46" i="5"/>
  <c r="N49" i="5"/>
  <c r="G81" i="1"/>
  <c r="I81" i="1"/>
  <c r="H81" i="1"/>
  <c r="H78" i="1"/>
  <c r="F81" i="1"/>
  <c r="F78" i="1"/>
  <c r="G82" i="1"/>
  <c r="H82" i="1"/>
  <c r="F82" i="1"/>
  <c r="J82" i="1"/>
  <c r="K82" i="1"/>
  <c r="J83" i="1"/>
  <c r="K83" i="1"/>
  <c r="I82" i="1"/>
  <c r="I83" i="1"/>
  <c r="E81" i="1"/>
  <c r="E82" i="1"/>
  <c r="E83" i="1"/>
  <c r="K81" i="1"/>
  <c r="K78" i="1"/>
  <c r="J81" i="1"/>
  <c r="G78" i="1"/>
  <c r="L82" i="1"/>
  <c r="L83" i="1"/>
  <c r="J98" i="1"/>
  <c r="K98" i="1"/>
  <c r="I98" i="1"/>
  <c r="E98" i="1"/>
  <c r="C105" i="1"/>
  <c r="D105" i="1"/>
  <c r="J97" i="1"/>
  <c r="K97" i="1"/>
  <c r="I97" i="1"/>
  <c r="E97" i="1"/>
  <c r="J95" i="1"/>
  <c r="K95" i="1"/>
  <c r="I95" i="1"/>
  <c r="E95" i="1"/>
  <c r="L81" i="1"/>
  <c r="J78" i="1"/>
  <c r="L95" i="1"/>
  <c r="L97" i="1"/>
  <c r="L98" i="1"/>
  <c r="H91" i="1"/>
  <c r="G91" i="1"/>
  <c r="I91" i="1"/>
  <c r="F91" i="1"/>
  <c r="D91" i="1"/>
  <c r="C91" i="1"/>
  <c r="K92" i="1"/>
  <c r="J92" i="1"/>
  <c r="I92" i="1"/>
  <c r="E92" i="1"/>
  <c r="J55" i="1"/>
  <c r="L55" i="1"/>
  <c r="K55" i="1"/>
  <c r="I55" i="1"/>
  <c r="E55" i="1"/>
  <c r="C8" i="5"/>
  <c r="D8" i="5"/>
  <c r="G8" i="5"/>
  <c r="H8" i="5"/>
  <c r="E9" i="5"/>
  <c r="F9" i="5"/>
  <c r="I9" i="5"/>
  <c r="J9" i="5"/>
  <c r="K9" i="5"/>
  <c r="L9" i="5"/>
  <c r="E10" i="5"/>
  <c r="F10" i="5"/>
  <c r="I10" i="5"/>
  <c r="J10" i="5"/>
  <c r="K10" i="5"/>
  <c r="L10" i="5"/>
  <c r="C11" i="5"/>
  <c r="D11" i="5"/>
  <c r="G11" i="5"/>
  <c r="I11" i="5"/>
  <c r="H11" i="5"/>
  <c r="E12" i="5"/>
  <c r="F12" i="5"/>
  <c r="I12" i="5"/>
  <c r="J12" i="5"/>
  <c r="K12" i="5"/>
  <c r="L12" i="5"/>
  <c r="E13" i="5"/>
  <c r="F13" i="5"/>
  <c r="I13" i="5"/>
  <c r="J13" i="5"/>
  <c r="K13" i="5"/>
  <c r="L13" i="5"/>
  <c r="C14" i="5"/>
  <c r="E14" i="5"/>
  <c r="D14" i="5"/>
  <c r="G14" i="5"/>
  <c r="H14" i="5"/>
  <c r="E15" i="5"/>
  <c r="F15" i="5"/>
  <c r="I15" i="5"/>
  <c r="J15" i="5"/>
  <c r="K15" i="5"/>
  <c r="L15" i="5"/>
  <c r="E16" i="5"/>
  <c r="F16" i="5"/>
  <c r="I16" i="5"/>
  <c r="J16" i="5"/>
  <c r="K16" i="5"/>
  <c r="L16" i="5"/>
  <c r="E18" i="5"/>
  <c r="F18" i="5"/>
  <c r="I18" i="5"/>
  <c r="J18" i="5"/>
  <c r="K18" i="5"/>
  <c r="L18" i="5"/>
  <c r="N18" i="5"/>
  <c r="E19" i="5"/>
  <c r="F19" i="5"/>
  <c r="I19" i="5"/>
  <c r="J19" i="5"/>
  <c r="K19" i="5"/>
  <c r="L19" i="5"/>
  <c r="E20" i="5"/>
  <c r="F20" i="5"/>
  <c r="I20" i="5"/>
  <c r="J20" i="5"/>
  <c r="K20" i="5"/>
  <c r="M20" i="5"/>
  <c r="L20" i="5"/>
  <c r="E21" i="5"/>
  <c r="F21" i="5"/>
  <c r="I21" i="5"/>
  <c r="J21" i="5"/>
  <c r="K21" i="5"/>
  <c r="L21" i="5"/>
  <c r="C22" i="5"/>
  <c r="D22" i="5"/>
  <c r="G22" i="5"/>
  <c r="I22" i="5"/>
  <c r="H22" i="5"/>
  <c r="E23" i="5"/>
  <c r="F23" i="5"/>
  <c r="I23" i="5"/>
  <c r="J23" i="5"/>
  <c r="K23" i="5"/>
  <c r="L23" i="5"/>
  <c r="E24" i="5"/>
  <c r="F24" i="5"/>
  <c r="I24" i="5"/>
  <c r="J24" i="5"/>
  <c r="K24" i="5"/>
  <c r="L24" i="5"/>
  <c r="E25" i="5"/>
  <c r="F25" i="5"/>
  <c r="I25" i="5"/>
  <c r="J25" i="5"/>
  <c r="K25" i="5"/>
  <c r="L25" i="5"/>
  <c r="C26" i="5"/>
  <c r="D26" i="5"/>
  <c r="G26" i="5"/>
  <c r="H26" i="5"/>
  <c r="E27" i="5"/>
  <c r="F27" i="5"/>
  <c r="I27" i="5"/>
  <c r="J27" i="5"/>
  <c r="K27" i="5"/>
  <c r="L27" i="5"/>
  <c r="E28" i="5"/>
  <c r="F28" i="5"/>
  <c r="I28" i="5"/>
  <c r="J28" i="5"/>
  <c r="K28" i="5"/>
  <c r="L28" i="5"/>
  <c r="C29" i="5"/>
  <c r="E29" i="5"/>
  <c r="D29" i="5"/>
  <c r="G29" i="5"/>
  <c r="H29" i="5"/>
  <c r="E30" i="5"/>
  <c r="F30" i="5"/>
  <c r="I30" i="5"/>
  <c r="J30" i="5"/>
  <c r="K30" i="5"/>
  <c r="L30" i="5"/>
  <c r="E31" i="5"/>
  <c r="F31" i="5"/>
  <c r="I31" i="5"/>
  <c r="J31" i="5"/>
  <c r="K31" i="5"/>
  <c r="L31" i="5"/>
  <c r="E32" i="5"/>
  <c r="I32" i="5"/>
  <c r="E33" i="5"/>
  <c r="F33" i="5"/>
  <c r="F32" i="5"/>
  <c r="I33" i="5"/>
  <c r="J33" i="5"/>
  <c r="J32" i="5"/>
  <c r="K33" i="5"/>
  <c r="L33" i="5"/>
  <c r="L32" i="5"/>
  <c r="E35" i="5"/>
  <c r="F35" i="5"/>
  <c r="I35" i="5"/>
  <c r="J35" i="5"/>
  <c r="K35" i="5"/>
  <c r="L35" i="5"/>
  <c r="C39" i="5"/>
  <c r="D39" i="5"/>
  <c r="G39" i="5"/>
  <c r="I39" i="5"/>
  <c r="H39" i="5"/>
  <c r="E40" i="5"/>
  <c r="F40" i="5"/>
  <c r="I40" i="5"/>
  <c r="J40" i="5"/>
  <c r="K40" i="5"/>
  <c r="L40" i="5"/>
  <c r="E41" i="5"/>
  <c r="F41" i="5"/>
  <c r="I41" i="5"/>
  <c r="J41" i="5"/>
  <c r="K41" i="5"/>
  <c r="L41" i="5"/>
  <c r="E42" i="5"/>
  <c r="F42" i="5"/>
  <c r="K42" i="5"/>
  <c r="L42" i="5"/>
  <c r="E43" i="5"/>
  <c r="I43" i="5"/>
  <c r="E45" i="5"/>
  <c r="F45" i="5"/>
  <c r="I45" i="5"/>
  <c r="K45" i="5"/>
  <c r="M45" i="5"/>
  <c r="L45" i="5"/>
  <c r="E47" i="5"/>
  <c r="F47" i="5"/>
  <c r="I47" i="5"/>
  <c r="K47" i="5"/>
  <c r="L47" i="5"/>
  <c r="E48" i="5"/>
  <c r="F48" i="5"/>
  <c r="I48" i="5"/>
  <c r="J48" i="5"/>
  <c r="K48" i="5"/>
  <c r="L48" i="5"/>
  <c r="E51" i="5"/>
  <c r="F51" i="5"/>
  <c r="I51" i="5"/>
  <c r="J51" i="5"/>
  <c r="K51" i="5"/>
  <c r="L51" i="5"/>
  <c r="E52" i="5"/>
  <c r="F52" i="5"/>
  <c r="I52" i="5"/>
  <c r="J52" i="5"/>
  <c r="K52" i="5"/>
  <c r="L52" i="5"/>
  <c r="E53" i="5"/>
  <c r="F53" i="5"/>
  <c r="I53" i="5"/>
  <c r="K53" i="5"/>
  <c r="M53" i="5"/>
  <c r="L53" i="5"/>
  <c r="E55" i="5"/>
  <c r="F55" i="5"/>
  <c r="I55" i="5"/>
  <c r="K55" i="5"/>
  <c r="M55" i="5"/>
  <c r="L55" i="5"/>
  <c r="E56" i="5"/>
  <c r="F56" i="5"/>
  <c r="I56" i="5"/>
  <c r="K56" i="5"/>
  <c r="M56" i="5"/>
  <c r="L56" i="5"/>
  <c r="C57" i="5"/>
  <c r="D57" i="5"/>
  <c r="G57" i="5"/>
  <c r="H57" i="5"/>
  <c r="E58" i="5"/>
  <c r="E57" i="5"/>
  <c r="F58" i="5"/>
  <c r="I58" i="5"/>
  <c r="I57" i="5"/>
  <c r="J58" i="5"/>
  <c r="K58" i="5"/>
  <c r="K57" i="5"/>
  <c r="L58" i="5"/>
  <c r="L57" i="5"/>
  <c r="E60" i="5"/>
  <c r="F60" i="5"/>
  <c r="I60" i="5"/>
  <c r="J60" i="5"/>
  <c r="K60" i="5"/>
  <c r="L60" i="5"/>
  <c r="E61" i="5"/>
  <c r="F61" i="5"/>
  <c r="I61" i="5"/>
  <c r="J61" i="5"/>
  <c r="K61" i="5"/>
  <c r="L61" i="5"/>
  <c r="E62" i="5"/>
  <c r="F62" i="5"/>
  <c r="I62" i="5"/>
  <c r="J62" i="5"/>
  <c r="K62" i="5"/>
  <c r="L62" i="5"/>
  <c r="E63" i="5"/>
  <c r="F63" i="5"/>
  <c r="I63" i="5"/>
  <c r="J63" i="5"/>
  <c r="K63" i="5"/>
  <c r="L63" i="5"/>
  <c r="E64" i="5"/>
  <c r="F64" i="5"/>
  <c r="I64" i="5"/>
  <c r="J64" i="5"/>
  <c r="K64" i="5"/>
  <c r="L64" i="5"/>
  <c r="E65" i="5"/>
  <c r="F65" i="5"/>
  <c r="I65" i="5"/>
  <c r="J65" i="5"/>
  <c r="K65" i="5"/>
  <c r="L65" i="5"/>
  <c r="E66" i="5"/>
  <c r="F66" i="5"/>
  <c r="I66" i="5"/>
  <c r="J66" i="5"/>
  <c r="K66" i="5"/>
  <c r="L66" i="5"/>
  <c r="E67" i="5"/>
  <c r="F67" i="5"/>
  <c r="I67" i="5"/>
  <c r="J67" i="5"/>
  <c r="K67" i="5"/>
  <c r="L67" i="5"/>
  <c r="E68" i="5"/>
  <c r="F68" i="5"/>
  <c r="I68" i="5"/>
  <c r="J68" i="5"/>
  <c r="K68" i="5"/>
  <c r="L68" i="5"/>
  <c r="C69" i="5"/>
  <c r="D69" i="5"/>
  <c r="G69" i="5"/>
  <c r="J69" i="5"/>
  <c r="H69" i="5"/>
  <c r="C70" i="5"/>
  <c r="D70" i="5"/>
  <c r="G70" i="5"/>
  <c r="H70" i="5"/>
  <c r="E71" i="5"/>
  <c r="F71" i="5"/>
  <c r="I71" i="5"/>
  <c r="J71" i="5"/>
  <c r="K71" i="5"/>
  <c r="L71" i="5"/>
  <c r="E72" i="5"/>
  <c r="F72" i="5"/>
  <c r="I72" i="5"/>
  <c r="J72" i="5"/>
  <c r="K72" i="5"/>
  <c r="L72" i="5"/>
  <c r="E76" i="5"/>
  <c r="F76" i="5"/>
  <c r="I76" i="5"/>
  <c r="J76" i="5"/>
  <c r="K76" i="5"/>
  <c r="L76" i="5"/>
  <c r="E80" i="5"/>
  <c r="F80" i="5"/>
  <c r="I80" i="5"/>
  <c r="J80" i="5"/>
  <c r="K80" i="5"/>
  <c r="L80" i="5"/>
  <c r="E81" i="5"/>
  <c r="F81" i="5"/>
  <c r="I81" i="5"/>
  <c r="J81" i="5"/>
  <c r="K81" i="5"/>
  <c r="L81" i="5"/>
  <c r="E82" i="5"/>
  <c r="F82" i="5"/>
  <c r="I82" i="5"/>
  <c r="J82" i="5"/>
  <c r="K82" i="5"/>
  <c r="N82" i="5"/>
  <c r="L82" i="5"/>
  <c r="C86" i="5"/>
  <c r="C85" i="5"/>
  <c r="D86" i="5"/>
  <c r="G86" i="5"/>
  <c r="J86" i="5"/>
  <c r="H86" i="5"/>
  <c r="H85" i="5"/>
  <c r="E87" i="5"/>
  <c r="F87" i="5"/>
  <c r="I87" i="5"/>
  <c r="J87" i="5"/>
  <c r="K87" i="5"/>
  <c r="K86" i="5"/>
  <c r="L87" i="5"/>
  <c r="E88" i="5"/>
  <c r="F88" i="5"/>
  <c r="I88" i="5"/>
  <c r="J88" i="5"/>
  <c r="K88" i="5"/>
  <c r="N88" i="5"/>
  <c r="L88" i="5"/>
  <c r="E90" i="5"/>
  <c r="F90" i="5"/>
  <c r="I90" i="5"/>
  <c r="J90" i="5"/>
  <c r="K90" i="5"/>
  <c r="L90" i="5"/>
  <c r="E91" i="5"/>
  <c r="F91" i="5"/>
  <c r="I91" i="5"/>
  <c r="J91" i="5"/>
  <c r="K91" i="5"/>
  <c r="M91" i="5"/>
  <c r="L91" i="5"/>
  <c r="E92" i="5"/>
  <c r="F92" i="5"/>
  <c r="I92" i="5"/>
  <c r="J92" i="5"/>
  <c r="K92" i="5"/>
  <c r="L92" i="5"/>
  <c r="E93" i="5"/>
  <c r="F93" i="5"/>
  <c r="I93" i="5"/>
  <c r="J93" i="5"/>
  <c r="K93" i="5"/>
  <c r="M93" i="5"/>
  <c r="L93" i="5"/>
  <c r="E94" i="5"/>
  <c r="F94" i="5"/>
  <c r="I94" i="5"/>
  <c r="J94" i="5"/>
  <c r="K94" i="5"/>
  <c r="L94" i="5"/>
  <c r="C95" i="5"/>
  <c r="D95" i="5"/>
  <c r="G95" i="5"/>
  <c r="H95" i="5"/>
  <c r="E96" i="5"/>
  <c r="F96" i="5"/>
  <c r="I96" i="5"/>
  <c r="J96" i="5"/>
  <c r="K96" i="5"/>
  <c r="L96" i="5"/>
  <c r="E97" i="5"/>
  <c r="F97" i="5"/>
  <c r="I97" i="5"/>
  <c r="J97" i="5"/>
  <c r="K97" i="5"/>
  <c r="L97" i="5"/>
  <c r="E98" i="5"/>
  <c r="F98" i="5"/>
  <c r="I98" i="5"/>
  <c r="J98" i="5"/>
  <c r="K98" i="5"/>
  <c r="L98" i="5"/>
  <c r="E99" i="5"/>
  <c r="F99" i="5"/>
  <c r="I99" i="5"/>
  <c r="J99" i="5"/>
  <c r="K99" i="5"/>
  <c r="L99" i="5"/>
  <c r="E100" i="5"/>
  <c r="F100" i="5"/>
  <c r="I100" i="5"/>
  <c r="J100" i="5"/>
  <c r="K100" i="5"/>
  <c r="L100" i="5"/>
  <c r="C101" i="5"/>
  <c r="D101" i="5"/>
  <c r="G101" i="5"/>
  <c r="H101" i="5"/>
  <c r="E102" i="5"/>
  <c r="F102" i="5"/>
  <c r="I102" i="5"/>
  <c r="J102" i="5"/>
  <c r="K102" i="5"/>
  <c r="M102" i="5"/>
  <c r="L102" i="5"/>
  <c r="E103" i="5"/>
  <c r="F103" i="5"/>
  <c r="I103" i="5"/>
  <c r="J103" i="5"/>
  <c r="K103" i="5"/>
  <c r="L103" i="5"/>
  <c r="C104" i="5"/>
  <c r="D104" i="5"/>
  <c r="G104" i="5"/>
  <c r="I104" i="5"/>
  <c r="H104" i="5"/>
  <c r="E105" i="5"/>
  <c r="F105" i="5"/>
  <c r="I105" i="5"/>
  <c r="J105" i="5"/>
  <c r="K105" i="5"/>
  <c r="L105" i="5"/>
  <c r="E106" i="5"/>
  <c r="F106" i="5"/>
  <c r="I106" i="5"/>
  <c r="J106" i="5"/>
  <c r="K106" i="5"/>
  <c r="N106" i="5"/>
  <c r="L106" i="5"/>
  <c r="C107" i="5"/>
  <c r="D107" i="5"/>
  <c r="G107" i="5"/>
  <c r="H107" i="5"/>
  <c r="E108" i="5"/>
  <c r="F108" i="5"/>
  <c r="I108" i="5"/>
  <c r="J108" i="5"/>
  <c r="K108" i="5"/>
  <c r="L108" i="5"/>
  <c r="E109" i="5"/>
  <c r="F109" i="5"/>
  <c r="I109" i="5"/>
  <c r="J109" i="5"/>
  <c r="K109" i="5"/>
  <c r="L109" i="5"/>
  <c r="E110" i="5"/>
  <c r="F110" i="5"/>
  <c r="I110" i="5"/>
  <c r="J110" i="5"/>
  <c r="K110" i="5"/>
  <c r="L110" i="5"/>
  <c r="E111" i="5"/>
  <c r="F111" i="5"/>
  <c r="I111" i="5"/>
  <c r="J111" i="5"/>
  <c r="K111" i="5"/>
  <c r="L111" i="5"/>
  <c r="E114" i="5"/>
  <c r="F114" i="5"/>
  <c r="I114" i="5"/>
  <c r="J114" i="5"/>
  <c r="K114" i="5"/>
  <c r="N114" i="5"/>
  <c r="L114" i="5"/>
  <c r="C115" i="5"/>
  <c r="E115" i="5"/>
  <c r="D115" i="5"/>
  <c r="G115" i="5"/>
  <c r="H115" i="5"/>
  <c r="E116" i="5"/>
  <c r="F116" i="5"/>
  <c r="I116" i="5"/>
  <c r="J116" i="5"/>
  <c r="K116" i="5"/>
  <c r="K115" i="5"/>
  <c r="M115" i="5"/>
  <c r="L116" i="5"/>
  <c r="C117" i="5"/>
  <c r="E117" i="5"/>
  <c r="D117" i="5"/>
  <c r="G117" i="5"/>
  <c r="H117" i="5"/>
  <c r="E118" i="5"/>
  <c r="F118" i="5"/>
  <c r="I118" i="5"/>
  <c r="J118" i="5"/>
  <c r="K118" i="5"/>
  <c r="M118" i="5"/>
  <c r="L118" i="5"/>
  <c r="E119" i="5"/>
  <c r="F119" i="5"/>
  <c r="I119" i="5"/>
  <c r="J119" i="5"/>
  <c r="K119" i="5"/>
  <c r="L119" i="5"/>
  <c r="C120" i="5"/>
  <c r="E120" i="5"/>
  <c r="D120" i="5"/>
  <c r="G120" i="5"/>
  <c r="H120" i="5"/>
  <c r="E121" i="5"/>
  <c r="F121" i="5"/>
  <c r="F120" i="5"/>
  <c r="I121" i="5"/>
  <c r="J121" i="5"/>
  <c r="J120" i="5"/>
  <c r="K121" i="5"/>
  <c r="L121" i="5"/>
  <c r="E122" i="5"/>
  <c r="F122" i="5"/>
  <c r="I122" i="5"/>
  <c r="J122" i="5"/>
  <c r="K122" i="5"/>
  <c r="M122" i="5"/>
  <c r="L122" i="5"/>
  <c r="E123" i="5"/>
  <c r="F123" i="5"/>
  <c r="I123" i="5"/>
  <c r="J123" i="5"/>
  <c r="K123" i="5"/>
  <c r="M123" i="5"/>
  <c r="L123" i="5"/>
  <c r="C124" i="5"/>
  <c r="E124" i="5"/>
  <c r="D124" i="5"/>
  <c r="G124" i="5"/>
  <c r="H124" i="5"/>
  <c r="E125" i="5"/>
  <c r="F125" i="5"/>
  <c r="I125" i="5"/>
  <c r="J125" i="5"/>
  <c r="K125" i="5"/>
  <c r="M125" i="5"/>
  <c r="L125" i="5"/>
  <c r="E126" i="5"/>
  <c r="F126" i="5"/>
  <c r="I126" i="5"/>
  <c r="J126" i="5"/>
  <c r="K126" i="5"/>
  <c r="M126" i="5"/>
  <c r="L126" i="5"/>
  <c r="I127" i="5"/>
  <c r="J127" i="5"/>
  <c r="K127" i="5"/>
  <c r="M127" i="5"/>
  <c r="L127" i="5"/>
  <c r="C128" i="5"/>
  <c r="D128" i="5"/>
  <c r="G128" i="5"/>
  <c r="H128" i="5"/>
  <c r="E129" i="5"/>
  <c r="F129" i="5"/>
  <c r="I129" i="5"/>
  <c r="I128" i="5"/>
  <c r="J129" i="5"/>
  <c r="K129" i="5"/>
  <c r="M129" i="5"/>
  <c r="L129" i="5"/>
  <c r="E130" i="5"/>
  <c r="F130" i="5"/>
  <c r="I130" i="5"/>
  <c r="J130" i="5"/>
  <c r="K130" i="5"/>
  <c r="L130" i="5"/>
  <c r="E131" i="5"/>
  <c r="F131" i="5"/>
  <c r="I131" i="5"/>
  <c r="J131" i="5"/>
  <c r="K131" i="5"/>
  <c r="L131" i="5"/>
  <c r="E132" i="5"/>
  <c r="F132" i="5"/>
  <c r="I132" i="5"/>
  <c r="J132" i="5"/>
  <c r="K132" i="5"/>
  <c r="L132" i="5"/>
  <c r="C136" i="5"/>
  <c r="C135" i="5"/>
  <c r="D136" i="5"/>
  <c r="G136" i="5"/>
  <c r="G135" i="5"/>
  <c r="H136" i="5"/>
  <c r="H135" i="5"/>
  <c r="E137" i="5"/>
  <c r="F137" i="5"/>
  <c r="E138" i="5"/>
  <c r="F138" i="5"/>
  <c r="G138" i="5"/>
  <c r="J138" i="5"/>
  <c r="H138" i="5"/>
  <c r="H137" i="5"/>
  <c r="E140" i="5"/>
  <c r="F140" i="5"/>
  <c r="I140" i="5"/>
  <c r="J140" i="5"/>
  <c r="K140" i="5"/>
  <c r="L140" i="5"/>
  <c r="E141" i="5"/>
  <c r="F141" i="5"/>
  <c r="I141" i="5"/>
  <c r="J141" i="5"/>
  <c r="K141" i="5"/>
  <c r="L141" i="5"/>
  <c r="E142" i="5"/>
  <c r="F142" i="5"/>
  <c r="I142" i="5"/>
  <c r="J142" i="5"/>
  <c r="K142" i="5"/>
  <c r="M142" i="5"/>
  <c r="L142" i="5"/>
  <c r="E143" i="5"/>
  <c r="F143" i="5"/>
  <c r="I143" i="5"/>
  <c r="J143" i="5"/>
  <c r="K143" i="5"/>
  <c r="L143" i="5"/>
  <c r="E144" i="5"/>
  <c r="F144" i="5"/>
  <c r="I144" i="5"/>
  <c r="J144" i="5"/>
  <c r="K144" i="5"/>
  <c r="L144" i="5"/>
  <c r="B11" i="4"/>
  <c r="C11" i="4"/>
  <c r="D11" i="4"/>
  <c r="E11" i="4"/>
  <c r="F12" i="4"/>
  <c r="G12" i="4"/>
  <c r="F13" i="4"/>
  <c r="G13" i="4"/>
  <c r="F14" i="4"/>
  <c r="G14" i="4"/>
  <c r="F15" i="4"/>
  <c r="G15" i="4"/>
  <c r="F16" i="4"/>
  <c r="G16" i="4"/>
  <c r="C10" i="3"/>
  <c r="D10" i="3"/>
  <c r="E10" i="3"/>
  <c r="F10" i="3"/>
  <c r="G10" i="3"/>
  <c r="J10" i="3"/>
  <c r="E11" i="3"/>
  <c r="H11" i="3"/>
  <c r="I11" i="3"/>
  <c r="J11" i="3"/>
  <c r="E13" i="3"/>
  <c r="I13" i="3"/>
  <c r="J13" i="3"/>
  <c r="K13" i="3"/>
  <c r="C15" i="3"/>
  <c r="E15" i="3"/>
  <c r="C11" i="2"/>
  <c r="E11" i="2"/>
  <c r="D11" i="2"/>
  <c r="F11" i="2"/>
  <c r="G11" i="2"/>
  <c r="H11" i="2"/>
  <c r="E12" i="2"/>
  <c r="I12" i="2"/>
  <c r="J12" i="2"/>
  <c r="J11" i="2"/>
  <c r="K12" i="2"/>
  <c r="E13" i="2"/>
  <c r="I13" i="2"/>
  <c r="J13" i="2"/>
  <c r="K13" i="2"/>
  <c r="L13" i="2"/>
  <c r="E15" i="2"/>
  <c r="I15" i="2"/>
  <c r="J15" i="2"/>
  <c r="K15" i="2"/>
  <c r="E16" i="2"/>
  <c r="I16" i="2"/>
  <c r="J16" i="2"/>
  <c r="K16" i="2"/>
  <c r="E17" i="2"/>
  <c r="I17" i="2"/>
  <c r="J17" i="2"/>
  <c r="K17" i="2"/>
  <c r="C18" i="2"/>
  <c r="E18" i="2"/>
  <c r="D18" i="2"/>
  <c r="F18" i="2"/>
  <c r="G18" i="2"/>
  <c r="H18" i="2"/>
  <c r="E19" i="2"/>
  <c r="I19" i="2"/>
  <c r="J19" i="2"/>
  <c r="K19" i="2"/>
  <c r="E20" i="2"/>
  <c r="I20" i="2"/>
  <c r="J20" i="2"/>
  <c r="L20" i="2"/>
  <c r="K20" i="2"/>
  <c r="E21" i="2"/>
  <c r="I21" i="2"/>
  <c r="J21" i="2"/>
  <c r="K21" i="2"/>
  <c r="E22" i="2"/>
  <c r="I22" i="2"/>
  <c r="J22" i="2"/>
  <c r="K22" i="2"/>
  <c r="E23" i="2"/>
  <c r="I23" i="2"/>
  <c r="J23" i="2"/>
  <c r="L23" i="2"/>
  <c r="K23" i="2"/>
  <c r="E24" i="2"/>
  <c r="I24" i="2"/>
  <c r="J24" i="2"/>
  <c r="K24" i="2"/>
  <c r="E25" i="2"/>
  <c r="I25" i="2"/>
  <c r="J25" i="2"/>
  <c r="K25" i="2"/>
  <c r="I26" i="2"/>
  <c r="J26" i="2"/>
  <c r="K26" i="2"/>
  <c r="I27" i="2"/>
  <c r="E28" i="2"/>
  <c r="I28" i="2"/>
  <c r="J28" i="2"/>
  <c r="K28" i="2"/>
  <c r="E29" i="2"/>
  <c r="I29" i="2"/>
  <c r="J29" i="2"/>
  <c r="K29" i="2"/>
  <c r="E30" i="2"/>
  <c r="I30" i="2"/>
  <c r="J30" i="2"/>
  <c r="L30" i="2"/>
  <c r="K30" i="2"/>
  <c r="E31" i="2"/>
  <c r="I31" i="2"/>
  <c r="J31" i="2"/>
  <c r="K31" i="2"/>
  <c r="E32" i="2"/>
  <c r="I32" i="2"/>
  <c r="J32" i="2"/>
  <c r="K32" i="2"/>
  <c r="E35" i="2"/>
  <c r="I35" i="2"/>
  <c r="J35" i="2"/>
  <c r="L35" i="2"/>
  <c r="K35" i="2"/>
  <c r="K34" i="2"/>
  <c r="E36" i="2"/>
  <c r="I36" i="2"/>
  <c r="J36" i="2"/>
  <c r="K36" i="2"/>
  <c r="E37" i="2"/>
  <c r="I37" i="2"/>
  <c r="J37" i="2"/>
  <c r="K37" i="2"/>
  <c r="E38" i="2"/>
  <c r="I38" i="2"/>
  <c r="J38" i="2"/>
  <c r="L38" i="2"/>
  <c r="K38" i="2"/>
  <c r="E39" i="2"/>
  <c r="I39" i="2"/>
  <c r="J39" i="2"/>
  <c r="K39" i="2"/>
  <c r="E40" i="2"/>
  <c r="I40" i="2"/>
  <c r="J40" i="2"/>
  <c r="K40" i="2"/>
  <c r="E41" i="2"/>
  <c r="I41" i="2"/>
  <c r="J41" i="2"/>
  <c r="K41" i="2"/>
  <c r="E42" i="2"/>
  <c r="I42" i="2"/>
  <c r="J42" i="2"/>
  <c r="K42" i="2"/>
  <c r="E43" i="2"/>
  <c r="I43" i="2"/>
  <c r="J43" i="2"/>
  <c r="K43" i="2"/>
  <c r="E44" i="2"/>
  <c r="I44" i="2"/>
  <c r="J44" i="2"/>
  <c r="K44" i="2"/>
  <c r="L44" i="2"/>
  <c r="E45" i="2"/>
  <c r="I45" i="2"/>
  <c r="J45" i="2"/>
  <c r="K45" i="2"/>
  <c r="E46" i="2"/>
  <c r="I46" i="2"/>
  <c r="J46" i="2"/>
  <c r="K46" i="2"/>
  <c r="E47" i="2"/>
  <c r="I47" i="2"/>
  <c r="J47" i="2"/>
  <c r="L47" i="2"/>
  <c r="K47" i="2"/>
  <c r="E48" i="2"/>
  <c r="I48" i="2"/>
  <c r="J48" i="2"/>
  <c r="K48" i="2"/>
  <c r="E49" i="2"/>
  <c r="I49" i="2"/>
  <c r="J49" i="2"/>
  <c r="K49" i="2"/>
  <c r="E50" i="2"/>
  <c r="I50" i="2"/>
  <c r="J50" i="2"/>
  <c r="K50" i="2"/>
  <c r="L50" i="2"/>
  <c r="E51" i="2"/>
  <c r="I51" i="2"/>
  <c r="J51" i="2"/>
  <c r="K51" i="2"/>
  <c r="E53" i="2"/>
  <c r="I53" i="2"/>
  <c r="J53" i="2"/>
  <c r="K53" i="2"/>
  <c r="E54" i="2"/>
  <c r="I54" i="2"/>
  <c r="J54" i="2"/>
  <c r="K54" i="2"/>
  <c r="E65" i="2"/>
  <c r="I65" i="2"/>
  <c r="J65" i="2"/>
  <c r="K65" i="2"/>
  <c r="E66" i="2"/>
  <c r="I66" i="2"/>
  <c r="J66" i="2"/>
  <c r="K66" i="2"/>
  <c r="E67" i="2"/>
  <c r="I67" i="2"/>
  <c r="J67" i="2"/>
  <c r="L67" i="2"/>
  <c r="K67" i="2"/>
  <c r="E68" i="2"/>
  <c r="I68" i="2"/>
  <c r="J68" i="2"/>
  <c r="K68" i="2"/>
  <c r="E69" i="2"/>
  <c r="I69" i="2"/>
  <c r="J69" i="2"/>
  <c r="K69" i="2"/>
  <c r="E70" i="2"/>
  <c r="I70" i="2"/>
  <c r="J70" i="2"/>
  <c r="L70" i="2"/>
  <c r="K70" i="2"/>
  <c r="E71" i="2"/>
  <c r="I71" i="2"/>
  <c r="J71" i="2"/>
  <c r="K71" i="2"/>
  <c r="E72" i="2"/>
  <c r="I72" i="2"/>
  <c r="J72" i="2"/>
  <c r="K72" i="2"/>
  <c r="E73" i="2"/>
  <c r="I73" i="2"/>
  <c r="J73" i="2"/>
  <c r="L73" i="2"/>
  <c r="K73" i="2"/>
  <c r="E74" i="2"/>
  <c r="I74" i="2"/>
  <c r="J74" i="2"/>
  <c r="K74" i="2"/>
  <c r="E75" i="2"/>
  <c r="I75" i="2"/>
  <c r="J75" i="2"/>
  <c r="K75" i="2"/>
  <c r="E76" i="2"/>
  <c r="I76" i="2"/>
  <c r="J76" i="2"/>
  <c r="L76" i="2"/>
  <c r="K76" i="2"/>
  <c r="E77" i="2"/>
  <c r="I77" i="2"/>
  <c r="J77" i="2"/>
  <c r="K77" i="2"/>
  <c r="E86" i="2"/>
  <c r="I86" i="2"/>
  <c r="J86" i="2"/>
  <c r="K86" i="2"/>
  <c r="E87" i="2"/>
  <c r="I87" i="2"/>
  <c r="J87" i="2"/>
  <c r="L87" i="2"/>
  <c r="K87" i="2"/>
  <c r="E88" i="2"/>
  <c r="I88" i="2"/>
  <c r="J88" i="2"/>
  <c r="K88" i="2"/>
  <c r="E89" i="2"/>
  <c r="I89" i="2"/>
  <c r="J89" i="2"/>
  <c r="K89" i="2"/>
  <c r="E90" i="2"/>
  <c r="I90" i="2"/>
  <c r="J90" i="2"/>
  <c r="L90" i="2"/>
  <c r="K90" i="2"/>
  <c r="E91" i="2"/>
  <c r="I91" i="2"/>
  <c r="J91" i="2"/>
  <c r="K91" i="2"/>
  <c r="E92" i="2"/>
  <c r="I92" i="2"/>
  <c r="J92" i="2"/>
  <c r="K92" i="2"/>
  <c r="E93" i="2"/>
  <c r="I93" i="2"/>
  <c r="J93" i="2"/>
  <c r="K93" i="2"/>
  <c r="E94" i="2"/>
  <c r="I94" i="2"/>
  <c r="J94" i="2"/>
  <c r="K94" i="2"/>
  <c r="E95" i="2"/>
  <c r="I95" i="2"/>
  <c r="J95" i="2"/>
  <c r="K95" i="2"/>
  <c r="E97" i="2"/>
  <c r="I97" i="2"/>
  <c r="J97" i="2"/>
  <c r="L97" i="2"/>
  <c r="K97" i="2"/>
  <c r="E98" i="2"/>
  <c r="I98" i="2"/>
  <c r="J98" i="2"/>
  <c r="K98" i="2"/>
  <c r="E99" i="2"/>
  <c r="I99" i="2"/>
  <c r="J99" i="2"/>
  <c r="K99" i="2"/>
  <c r="E100" i="2"/>
  <c r="I100" i="2"/>
  <c r="J100" i="2"/>
  <c r="L100" i="2"/>
  <c r="K100" i="2"/>
  <c r="E104" i="2"/>
  <c r="I104" i="2"/>
  <c r="J104" i="2"/>
  <c r="K104" i="2"/>
  <c r="E105" i="2"/>
  <c r="I105" i="2"/>
  <c r="J105" i="2"/>
  <c r="K105" i="2"/>
  <c r="E106" i="2"/>
  <c r="I106" i="2"/>
  <c r="J106" i="2"/>
  <c r="L106" i="2"/>
  <c r="K106" i="2"/>
  <c r="K103" i="2"/>
  <c r="E107" i="2"/>
  <c r="I107" i="2"/>
  <c r="J107" i="2"/>
  <c r="K107" i="2"/>
  <c r="E108" i="2"/>
  <c r="I108" i="2"/>
  <c r="J108" i="2"/>
  <c r="K108" i="2"/>
  <c r="E109" i="2"/>
  <c r="I109" i="2"/>
  <c r="J109" i="2"/>
  <c r="L109" i="2"/>
  <c r="K109" i="2"/>
  <c r="E110" i="2"/>
  <c r="I110" i="2"/>
  <c r="J110" i="2"/>
  <c r="K110" i="2"/>
  <c r="E111" i="2"/>
  <c r="I111" i="2"/>
  <c r="J111" i="2"/>
  <c r="K111" i="2"/>
  <c r="E112" i="2"/>
  <c r="I112" i="2"/>
  <c r="J112" i="2"/>
  <c r="K112" i="2"/>
  <c r="E113" i="2"/>
  <c r="I113" i="2"/>
  <c r="J113" i="2"/>
  <c r="K113" i="2"/>
  <c r="E114" i="2"/>
  <c r="I114" i="2"/>
  <c r="J114" i="2"/>
  <c r="K114" i="2"/>
  <c r="E115" i="2"/>
  <c r="I115" i="2"/>
  <c r="J115" i="2"/>
  <c r="K115" i="2"/>
  <c r="L115" i="2"/>
  <c r="E116" i="2"/>
  <c r="I116" i="2"/>
  <c r="J116" i="2"/>
  <c r="K116" i="2"/>
  <c r="E117" i="2"/>
  <c r="I117" i="2"/>
  <c r="J117" i="2"/>
  <c r="K117" i="2"/>
  <c r="E118" i="2"/>
  <c r="I118" i="2"/>
  <c r="J118" i="2"/>
  <c r="L118" i="2"/>
  <c r="K118" i="2"/>
  <c r="E119" i="2"/>
  <c r="I119" i="2"/>
  <c r="J119" i="2"/>
  <c r="K119" i="2"/>
  <c r="E122" i="2"/>
  <c r="I122" i="2"/>
  <c r="J122" i="2"/>
  <c r="K122" i="2"/>
  <c r="E123" i="2"/>
  <c r="I123" i="2"/>
  <c r="J123" i="2"/>
  <c r="J121" i="2"/>
  <c r="K123" i="2"/>
  <c r="K121" i="2"/>
  <c r="E124" i="2"/>
  <c r="I124" i="2"/>
  <c r="J124" i="2"/>
  <c r="K124" i="2"/>
  <c r="E128" i="2"/>
  <c r="I128" i="2"/>
  <c r="J128" i="2"/>
  <c r="K128" i="2"/>
  <c r="E129" i="2"/>
  <c r="I129" i="2"/>
  <c r="J129" i="2"/>
  <c r="L129" i="2"/>
  <c r="K129" i="2"/>
  <c r="K127" i="2"/>
  <c r="E130" i="2"/>
  <c r="I130" i="2"/>
  <c r="J130" i="2"/>
  <c r="K130" i="2"/>
  <c r="E131" i="2"/>
  <c r="I131" i="2"/>
  <c r="J131" i="2"/>
  <c r="K131" i="2"/>
  <c r="E132" i="2"/>
  <c r="I132" i="2"/>
  <c r="J132" i="2"/>
  <c r="K132" i="2"/>
  <c r="E133" i="2"/>
  <c r="I133" i="2"/>
  <c r="J133" i="2"/>
  <c r="K133" i="2"/>
  <c r="E134" i="2"/>
  <c r="I134" i="2"/>
  <c r="J134" i="2"/>
  <c r="K134" i="2"/>
  <c r="E135" i="2"/>
  <c r="I135" i="2"/>
  <c r="J135" i="2"/>
  <c r="K135" i="2"/>
  <c r="L135" i="2"/>
  <c r="E136" i="2"/>
  <c r="I136" i="2"/>
  <c r="J136" i="2"/>
  <c r="K136" i="2"/>
  <c r="E139" i="2"/>
  <c r="I139" i="2"/>
  <c r="J139" i="2"/>
  <c r="K139" i="2"/>
  <c r="E140" i="2"/>
  <c r="I140" i="2"/>
  <c r="J140" i="2"/>
  <c r="J138" i="2"/>
  <c r="L138" i="2"/>
  <c r="K140" i="2"/>
  <c r="K138" i="2"/>
  <c r="E141" i="2"/>
  <c r="I141" i="2"/>
  <c r="J141" i="2"/>
  <c r="K141" i="2"/>
  <c r="E144" i="2"/>
  <c r="E145" i="2"/>
  <c r="I145" i="2"/>
  <c r="J145" i="2"/>
  <c r="K145" i="2"/>
  <c r="E146" i="2"/>
  <c r="I146" i="2"/>
  <c r="J146" i="2"/>
  <c r="J144" i="2"/>
  <c r="K146" i="2"/>
  <c r="E147" i="2"/>
  <c r="I147" i="2"/>
  <c r="J147" i="2"/>
  <c r="K147" i="2"/>
  <c r="K144" i="2"/>
  <c r="I150" i="2"/>
  <c r="E151" i="2"/>
  <c r="I151" i="2"/>
  <c r="J151" i="2"/>
  <c r="J150" i="2"/>
  <c r="K151" i="2"/>
  <c r="L151" i="2"/>
  <c r="K150" i="2"/>
  <c r="L150" i="2"/>
  <c r="E154" i="2"/>
  <c r="I154" i="2"/>
  <c r="J154" i="2"/>
  <c r="K154" i="2"/>
  <c r="E155" i="2"/>
  <c r="I155" i="2"/>
  <c r="J155" i="2"/>
  <c r="K155" i="2"/>
  <c r="E156" i="2"/>
  <c r="I156" i="2"/>
  <c r="J156" i="2"/>
  <c r="K156" i="2"/>
  <c r="E158" i="2"/>
  <c r="I158" i="2"/>
  <c r="J158" i="2"/>
  <c r="K158" i="2"/>
  <c r="K153" i="2"/>
  <c r="K211" i="2"/>
  <c r="I160" i="2"/>
  <c r="E161" i="2"/>
  <c r="I161" i="2"/>
  <c r="J161" i="2"/>
  <c r="K161" i="2"/>
  <c r="E162" i="2"/>
  <c r="I162" i="2"/>
  <c r="J162" i="2"/>
  <c r="J160" i="2"/>
  <c r="K162" i="2"/>
  <c r="E163" i="2"/>
  <c r="I163" i="2"/>
  <c r="J163" i="2"/>
  <c r="K163" i="2"/>
  <c r="L163" i="2"/>
  <c r="I165" i="2"/>
  <c r="E166" i="2"/>
  <c r="I166" i="2"/>
  <c r="J166" i="2"/>
  <c r="K166" i="2"/>
  <c r="E167" i="2"/>
  <c r="I167" i="2"/>
  <c r="J167" i="2"/>
  <c r="K167" i="2"/>
  <c r="E168" i="2"/>
  <c r="I168" i="2"/>
  <c r="J168" i="2"/>
  <c r="L168" i="2"/>
  <c r="K168" i="2"/>
  <c r="K165" i="2"/>
  <c r="E171" i="2"/>
  <c r="I171" i="2"/>
  <c r="J171" i="2"/>
  <c r="J170" i="2"/>
  <c r="K171" i="2"/>
  <c r="K170" i="2"/>
  <c r="L170" i="2"/>
  <c r="I173" i="2"/>
  <c r="E174" i="2"/>
  <c r="I174" i="2"/>
  <c r="J174" i="2"/>
  <c r="J173" i="2"/>
  <c r="K174" i="2"/>
  <c r="K173" i="2"/>
  <c r="E177" i="2"/>
  <c r="I177" i="2"/>
  <c r="J177" i="2"/>
  <c r="J176" i="2"/>
  <c r="K177" i="2"/>
  <c r="K176" i="2"/>
  <c r="E180" i="2"/>
  <c r="I180" i="2"/>
  <c r="J180" i="2"/>
  <c r="L180" i="2"/>
  <c r="K180" i="2"/>
  <c r="E181" i="2"/>
  <c r="I181" i="2"/>
  <c r="J181" i="2"/>
  <c r="K181" i="2"/>
  <c r="L181" i="2"/>
  <c r="E182" i="2"/>
  <c r="I182" i="2"/>
  <c r="J182" i="2"/>
  <c r="K182" i="2"/>
  <c r="E183" i="2"/>
  <c r="I183" i="2"/>
  <c r="J183" i="2"/>
  <c r="K183" i="2"/>
  <c r="E184" i="2"/>
  <c r="I184" i="2"/>
  <c r="J184" i="2"/>
  <c r="K184" i="2"/>
  <c r="L184" i="2"/>
  <c r="E185" i="2"/>
  <c r="I185" i="2"/>
  <c r="J185" i="2"/>
  <c r="K185" i="2"/>
  <c r="E186" i="2"/>
  <c r="I186" i="2"/>
  <c r="J186" i="2"/>
  <c r="L186" i="2"/>
  <c r="K186" i="2"/>
  <c r="E189" i="2"/>
  <c r="E190" i="2"/>
  <c r="I190" i="2"/>
  <c r="J190" i="2"/>
  <c r="J189" i="2"/>
  <c r="K190" i="2"/>
  <c r="K189" i="2"/>
  <c r="E193" i="2"/>
  <c r="I193" i="2"/>
  <c r="J193" i="2"/>
  <c r="K193" i="2"/>
  <c r="E194" i="2"/>
  <c r="I194" i="2"/>
  <c r="J194" i="2"/>
  <c r="K194" i="2"/>
  <c r="I196" i="2"/>
  <c r="E197" i="2"/>
  <c r="I197" i="2"/>
  <c r="J197" i="2"/>
  <c r="J196" i="2"/>
  <c r="L196" i="2"/>
  <c r="K197" i="2"/>
  <c r="E198" i="2"/>
  <c r="I198" i="2"/>
  <c r="J198" i="2"/>
  <c r="K198" i="2"/>
  <c r="K196" i="2"/>
  <c r="E199" i="2"/>
  <c r="I199" i="2"/>
  <c r="J199" i="2"/>
  <c r="K199" i="2"/>
  <c r="E205" i="2"/>
  <c r="J205" i="2"/>
  <c r="J204" i="2"/>
  <c r="K205" i="2"/>
  <c r="K204" i="2"/>
  <c r="E206" i="2"/>
  <c r="J206" i="2"/>
  <c r="K206" i="2"/>
  <c r="E207" i="2"/>
  <c r="J207" i="2"/>
  <c r="L207" i="2"/>
  <c r="K207" i="2"/>
  <c r="C13" i="1"/>
  <c r="D13" i="1"/>
  <c r="F13" i="1"/>
  <c r="G13" i="1"/>
  <c r="I13" i="1"/>
  <c r="H13" i="1"/>
  <c r="E14" i="1"/>
  <c r="I14" i="1"/>
  <c r="J14" i="1"/>
  <c r="K14" i="1"/>
  <c r="O14" i="1"/>
  <c r="E15" i="1"/>
  <c r="I15" i="1"/>
  <c r="J15" i="1"/>
  <c r="L15" i="1"/>
  <c r="K15" i="1"/>
  <c r="E16" i="1"/>
  <c r="I16" i="1"/>
  <c r="J16" i="1"/>
  <c r="K16" i="1"/>
  <c r="E17" i="1"/>
  <c r="J17" i="1"/>
  <c r="K17" i="1"/>
  <c r="E18" i="1"/>
  <c r="J18" i="1"/>
  <c r="K18" i="1"/>
  <c r="E19" i="1"/>
  <c r="J19" i="1"/>
  <c r="K19" i="1"/>
  <c r="C20" i="1"/>
  <c r="D20" i="1"/>
  <c r="F20" i="1"/>
  <c r="G20" i="1"/>
  <c r="I20" i="1"/>
  <c r="H20" i="1"/>
  <c r="E21" i="1"/>
  <c r="I21" i="1"/>
  <c r="J21" i="1"/>
  <c r="K21" i="1"/>
  <c r="E22" i="1"/>
  <c r="I22" i="1"/>
  <c r="J22" i="1"/>
  <c r="K22" i="1"/>
  <c r="E23" i="1"/>
  <c r="I23" i="1"/>
  <c r="J23" i="1"/>
  <c r="K23" i="1"/>
  <c r="E24" i="1"/>
  <c r="I24" i="1"/>
  <c r="J24" i="1"/>
  <c r="K24" i="1"/>
  <c r="E25" i="1"/>
  <c r="I25" i="1"/>
  <c r="J25" i="1"/>
  <c r="K25" i="1"/>
  <c r="E26" i="1"/>
  <c r="I26" i="1"/>
  <c r="J26" i="1"/>
  <c r="K26" i="1"/>
  <c r="E27" i="1"/>
  <c r="I27" i="1"/>
  <c r="J27" i="1"/>
  <c r="K27" i="1"/>
  <c r="E28" i="1"/>
  <c r="I28" i="1"/>
  <c r="J28" i="1"/>
  <c r="K28" i="1"/>
  <c r="I29" i="1"/>
  <c r="C30" i="1"/>
  <c r="D30" i="1"/>
  <c r="F30" i="1"/>
  <c r="G30" i="1"/>
  <c r="I30" i="1"/>
  <c r="H30" i="1"/>
  <c r="E31" i="1"/>
  <c r="I31" i="1"/>
  <c r="J31" i="1"/>
  <c r="K31" i="1"/>
  <c r="E32" i="1"/>
  <c r="I32" i="1"/>
  <c r="J32" i="1"/>
  <c r="K32" i="1"/>
  <c r="E33" i="1"/>
  <c r="I33" i="1"/>
  <c r="J33" i="1"/>
  <c r="K33" i="1"/>
  <c r="C34" i="1"/>
  <c r="D34" i="1"/>
  <c r="F34" i="1"/>
  <c r="G34" i="1"/>
  <c r="I34" i="1"/>
  <c r="H34" i="1"/>
  <c r="E35" i="1"/>
  <c r="I35" i="1"/>
  <c r="J35" i="1"/>
  <c r="K35" i="1"/>
  <c r="E36" i="1"/>
  <c r="I36" i="1"/>
  <c r="J36" i="1"/>
  <c r="K36" i="1"/>
  <c r="E37" i="1"/>
  <c r="I37" i="1"/>
  <c r="J37" i="1"/>
  <c r="K37" i="1"/>
  <c r="C39" i="1"/>
  <c r="C38" i="1"/>
  <c r="E38" i="1"/>
  <c r="D39" i="1"/>
  <c r="D38" i="1"/>
  <c r="F39" i="1"/>
  <c r="F38" i="1"/>
  <c r="G39" i="1"/>
  <c r="G38" i="1"/>
  <c r="H39" i="1"/>
  <c r="H38" i="1"/>
  <c r="E40" i="1"/>
  <c r="I40" i="1"/>
  <c r="J40" i="1"/>
  <c r="K40" i="1"/>
  <c r="E41" i="1"/>
  <c r="I41" i="1"/>
  <c r="J41" i="1"/>
  <c r="K41" i="1"/>
  <c r="E42" i="1"/>
  <c r="I42" i="1"/>
  <c r="J42" i="1"/>
  <c r="K42" i="1"/>
  <c r="C45" i="1"/>
  <c r="C44" i="1"/>
  <c r="D45" i="1"/>
  <c r="D44" i="1"/>
  <c r="F45" i="1"/>
  <c r="F44" i="1"/>
  <c r="G45" i="1"/>
  <c r="G44" i="1"/>
  <c r="H45" i="1"/>
  <c r="H44" i="1"/>
  <c r="E46" i="1"/>
  <c r="I46" i="1"/>
  <c r="J46" i="1"/>
  <c r="J45" i="1"/>
  <c r="J44" i="1"/>
  <c r="K46" i="1"/>
  <c r="K45" i="1"/>
  <c r="K44" i="1"/>
  <c r="C48" i="1"/>
  <c r="D48" i="1"/>
  <c r="F48" i="1"/>
  <c r="G48" i="1"/>
  <c r="H48" i="1"/>
  <c r="E49" i="1"/>
  <c r="I49" i="1"/>
  <c r="J49" i="1"/>
  <c r="K49" i="1"/>
  <c r="L49" i="1"/>
  <c r="E50" i="1"/>
  <c r="I50" i="1"/>
  <c r="J50" i="1"/>
  <c r="K50" i="1"/>
  <c r="E51" i="1"/>
  <c r="I51" i="1"/>
  <c r="J51" i="1"/>
  <c r="L51" i="1"/>
  <c r="K51" i="1"/>
  <c r="E52" i="1"/>
  <c r="I52" i="1"/>
  <c r="J52" i="1"/>
  <c r="K52" i="1"/>
  <c r="E53" i="1"/>
  <c r="I53" i="1"/>
  <c r="J53" i="1"/>
  <c r="K53" i="1"/>
  <c r="E54" i="1"/>
  <c r="I54" i="1"/>
  <c r="J54" i="1"/>
  <c r="K54" i="1"/>
  <c r="E56" i="1"/>
  <c r="I56" i="1"/>
  <c r="J56" i="1"/>
  <c r="K56" i="1"/>
  <c r="E57" i="1"/>
  <c r="I57" i="1"/>
  <c r="J57" i="1"/>
  <c r="K57" i="1"/>
  <c r="E58" i="1"/>
  <c r="I58" i="1"/>
  <c r="J58" i="1"/>
  <c r="K58" i="1"/>
  <c r="C59" i="1"/>
  <c r="D59" i="1"/>
  <c r="F59" i="1"/>
  <c r="G59" i="1"/>
  <c r="I59" i="1"/>
  <c r="H59" i="1"/>
  <c r="E60" i="1"/>
  <c r="I60" i="1"/>
  <c r="J60" i="1"/>
  <c r="K60" i="1"/>
  <c r="K59" i="1"/>
  <c r="E61" i="1"/>
  <c r="I61" i="1"/>
  <c r="J61" i="1"/>
  <c r="K61" i="1"/>
  <c r="C63" i="1"/>
  <c r="D63" i="1"/>
  <c r="F63" i="1"/>
  <c r="G63" i="1"/>
  <c r="H63" i="1"/>
  <c r="E64" i="1"/>
  <c r="I64" i="1"/>
  <c r="J64" i="1"/>
  <c r="K64" i="1"/>
  <c r="E65" i="1"/>
  <c r="I65" i="1"/>
  <c r="J65" i="1"/>
  <c r="L65" i="1"/>
  <c r="K65" i="1"/>
  <c r="E66" i="1"/>
  <c r="I66" i="1"/>
  <c r="J66" i="1"/>
  <c r="K66" i="1"/>
  <c r="C67" i="1"/>
  <c r="E67" i="1"/>
  <c r="D67" i="1"/>
  <c r="F67" i="1"/>
  <c r="G67" i="1"/>
  <c r="G62" i="1"/>
  <c r="H67" i="1"/>
  <c r="E68" i="1"/>
  <c r="I68" i="1"/>
  <c r="J68" i="1"/>
  <c r="K68" i="1"/>
  <c r="K67" i="1"/>
  <c r="C70" i="1"/>
  <c r="D70" i="1"/>
  <c r="F70" i="1"/>
  <c r="G70" i="1"/>
  <c r="H70" i="1"/>
  <c r="E71" i="1"/>
  <c r="I71" i="1"/>
  <c r="J71" i="1"/>
  <c r="K71" i="1"/>
  <c r="E72" i="1"/>
  <c r="I72" i="1"/>
  <c r="J72" i="1"/>
  <c r="K72" i="1"/>
  <c r="E73" i="1"/>
  <c r="I73" i="1"/>
  <c r="J73" i="1"/>
  <c r="K73" i="1"/>
  <c r="E74" i="1"/>
  <c r="I74" i="1"/>
  <c r="J74" i="1"/>
  <c r="K74" i="1"/>
  <c r="C75" i="1"/>
  <c r="E75" i="1"/>
  <c r="D75" i="1"/>
  <c r="F75" i="1"/>
  <c r="G75" i="1"/>
  <c r="H75" i="1"/>
  <c r="E76" i="1"/>
  <c r="I76" i="1"/>
  <c r="J76" i="1"/>
  <c r="K76" i="1"/>
  <c r="E77" i="1"/>
  <c r="I77" i="1"/>
  <c r="J77" i="1"/>
  <c r="K77" i="1"/>
  <c r="C79" i="1"/>
  <c r="C78" i="1"/>
  <c r="D79" i="1"/>
  <c r="D78" i="1"/>
  <c r="F79" i="1"/>
  <c r="G79" i="1"/>
  <c r="I78" i="1"/>
  <c r="H79" i="1"/>
  <c r="E80" i="1"/>
  <c r="I80" i="1"/>
  <c r="J80" i="1"/>
  <c r="K80" i="1"/>
  <c r="C87" i="1"/>
  <c r="D87" i="1"/>
  <c r="F87" i="1"/>
  <c r="G87" i="1"/>
  <c r="H87" i="1"/>
  <c r="E88" i="1"/>
  <c r="I88" i="1"/>
  <c r="J88" i="1"/>
  <c r="K88" i="1"/>
  <c r="E89" i="1"/>
  <c r="I89" i="1"/>
  <c r="J89" i="1"/>
  <c r="K89" i="1"/>
  <c r="E90" i="1"/>
  <c r="J90" i="1"/>
  <c r="K90" i="1"/>
  <c r="E93" i="1"/>
  <c r="I93" i="1"/>
  <c r="J93" i="1"/>
  <c r="L93" i="1"/>
  <c r="K93" i="1"/>
  <c r="E94" i="1"/>
  <c r="I94" i="1"/>
  <c r="J94" i="1"/>
  <c r="K94" i="1"/>
  <c r="E96" i="1"/>
  <c r="I96" i="1"/>
  <c r="J96" i="1"/>
  <c r="K96" i="1"/>
  <c r="E99" i="1"/>
  <c r="I99" i="1"/>
  <c r="J99" i="1"/>
  <c r="K99" i="1"/>
  <c r="E100" i="1"/>
  <c r="I100" i="1"/>
  <c r="J100" i="1"/>
  <c r="K100" i="1"/>
  <c r="E101" i="1"/>
  <c r="I101" i="1"/>
  <c r="J101" i="1"/>
  <c r="K101" i="1"/>
  <c r="E102" i="1"/>
  <c r="I102" i="1"/>
  <c r="J102" i="1"/>
  <c r="K102" i="1"/>
  <c r="E103" i="1"/>
  <c r="I103" i="1"/>
  <c r="J103" i="1"/>
  <c r="K103" i="1"/>
  <c r="E104" i="1"/>
  <c r="I104" i="1"/>
  <c r="J104" i="1"/>
  <c r="K104" i="1"/>
  <c r="F105" i="1"/>
  <c r="G105" i="1"/>
  <c r="H105" i="1"/>
  <c r="E106" i="1"/>
  <c r="I106" i="1"/>
  <c r="J106" i="1"/>
  <c r="K106" i="1"/>
  <c r="K105" i="1"/>
  <c r="M52" i="5"/>
  <c r="M25" i="5"/>
  <c r="J101" i="5"/>
  <c r="M144" i="5"/>
  <c r="M10" i="5"/>
  <c r="N130" i="5"/>
  <c r="N121" i="5"/>
  <c r="N120" i="5"/>
  <c r="F57" i="5"/>
  <c r="M33" i="5"/>
  <c r="M32" i="5"/>
  <c r="K32" i="5"/>
  <c r="N25" i="5"/>
  <c r="K69" i="5"/>
  <c r="E69" i="5"/>
  <c r="I107" i="5"/>
  <c r="M111" i="5"/>
  <c r="E107" i="5"/>
  <c r="M92" i="5"/>
  <c r="M140" i="5"/>
  <c r="N53" i="5"/>
  <c r="M108" i="5"/>
  <c r="K26" i="5"/>
  <c r="N100" i="5"/>
  <c r="M21" i="5"/>
  <c r="M16" i="5"/>
  <c r="H7" i="5"/>
  <c r="M48" i="5"/>
  <c r="M31" i="5"/>
  <c r="N94" i="5"/>
  <c r="M72" i="5"/>
  <c r="M42" i="5"/>
  <c r="I120" i="5"/>
  <c r="M90" i="5"/>
  <c r="E136" i="5"/>
  <c r="C38" i="5"/>
  <c r="C37" i="5"/>
  <c r="I29" i="5"/>
  <c r="I117" i="5"/>
  <c r="N99" i="5"/>
  <c r="N97" i="5"/>
  <c r="M64" i="5"/>
  <c r="N140" i="5"/>
  <c r="K14" i="5"/>
  <c r="L107" i="5"/>
  <c r="E101" i="5"/>
  <c r="M41" i="5"/>
  <c r="E22" i="5"/>
  <c r="L11" i="5"/>
  <c r="N119" i="5"/>
  <c r="N117" i="5"/>
  <c r="J115" i="5"/>
  <c r="M96" i="5"/>
  <c r="N52" i="5"/>
  <c r="L29" i="5"/>
  <c r="K117" i="5"/>
  <c r="G113" i="5"/>
  <c r="G112" i="5"/>
  <c r="N21" i="5"/>
  <c r="J43" i="5"/>
  <c r="M143" i="5"/>
  <c r="M132" i="5"/>
  <c r="M130" i="5"/>
  <c r="M81" i="5"/>
  <c r="M35" i="5"/>
  <c r="F14" i="5"/>
  <c r="M40" i="5"/>
  <c r="N127" i="5"/>
  <c r="M116" i="5"/>
  <c r="N103" i="5"/>
  <c r="K101" i="5"/>
  <c r="M101" i="5"/>
  <c r="M99" i="5"/>
  <c r="N47" i="5"/>
  <c r="J29" i="5"/>
  <c r="M28" i="5"/>
  <c r="J117" i="5"/>
  <c r="N102" i="5"/>
  <c r="M100" i="5"/>
  <c r="N98" i="5"/>
  <c r="M87" i="5"/>
  <c r="N72" i="5"/>
  <c r="J70" i="5"/>
  <c r="K29" i="5"/>
  <c r="E26" i="5"/>
  <c r="E11" i="5"/>
  <c r="M51" i="5"/>
  <c r="G7" i="5"/>
  <c r="N142" i="5"/>
  <c r="N110" i="5"/>
  <c r="E70" i="5"/>
  <c r="M67" i="5"/>
  <c r="N56" i="5"/>
  <c r="K11" i="5"/>
  <c r="F8" i="5"/>
  <c r="F124" i="5"/>
  <c r="C7" i="5"/>
  <c r="M131" i="5"/>
  <c r="N122" i="5"/>
  <c r="E104" i="5"/>
  <c r="I124" i="5"/>
  <c r="M103" i="5"/>
  <c r="M88" i="5"/>
  <c r="M76" i="5"/>
  <c r="M71" i="5"/>
  <c r="N105" i="5"/>
  <c r="G89" i="5"/>
  <c r="J89" i="5"/>
  <c r="E86" i="5"/>
  <c r="N48" i="5"/>
  <c r="N20" i="5"/>
  <c r="N13" i="5"/>
  <c r="N143" i="5"/>
  <c r="N141" i="5"/>
  <c r="N111" i="5"/>
  <c r="F101" i="5"/>
  <c r="N55" i="5"/>
  <c r="G38" i="5"/>
  <c r="G37" i="5"/>
  <c r="J11" i="5"/>
  <c r="K136" i="5"/>
  <c r="N136" i="5"/>
  <c r="I26" i="5"/>
  <c r="J22" i="5"/>
  <c r="J8" i="5"/>
  <c r="N131" i="5"/>
  <c r="L128" i="5"/>
  <c r="J124" i="5"/>
  <c r="M121" i="5"/>
  <c r="L117" i="5"/>
  <c r="M80" i="5"/>
  <c r="J26" i="5"/>
  <c r="M24" i="5"/>
  <c r="H17" i="5"/>
  <c r="I115" i="5"/>
  <c r="I70" i="5"/>
  <c r="L136" i="5"/>
  <c r="F117" i="5"/>
  <c r="K107" i="5"/>
  <c r="N107" i="5"/>
  <c r="M105" i="5"/>
  <c r="I101" i="5"/>
  <c r="M97" i="5"/>
  <c r="I95" i="5"/>
  <c r="J57" i="5"/>
  <c r="K43" i="5"/>
  <c r="K39" i="5"/>
  <c r="H38" i="5"/>
  <c r="H37" i="5"/>
  <c r="N31" i="5"/>
  <c r="C17" i="5"/>
  <c r="M18" i="5"/>
  <c r="M15" i="5"/>
  <c r="M141" i="5"/>
  <c r="F128" i="5"/>
  <c r="F115" i="5"/>
  <c r="J107" i="5"/>
  <c r="J95" i="5"/>
  <c r="F70" i="5"/>
  <c r="N67" i="5"/>
  <c r="M65" i="5"/>
  <c r="M27" i="5"/>
  <c r="K120" i="5"/>
  <c r="M120" i="5"/>
  <c r="C113" i="5"/>
  <c r="C112" i="5"/>
  <c r="E112" i="5"/>
  <c r="F43" i="5"/>
  <c r="N144" i="5"/>
  <c r="N118" i="5"/>
  <c r="N116" i="5"/>
  <c r="F107" i="5"/>
  <c r="D89" i="5"/>
  <c r="N81" i="5"/>
  <c r="H59" i="5"/>
  <c r="M61" i="5"/>
  <c r="M58" i="5"/>
  <c r="M57" i="5"/>
  <c r="K22" i="5"/>
  <c r="K8" i="5"/>
  <c r="J128" i="5"/>
  <c r="C89" i="5"/>
  <c r="C84" i="5"/>
  <c r="N71" i="5"/>
  <c r="N58" i="5"/>
  <c r="M19" i="5"/>
  <c r="L43" i="5"/>
  <c r="G17" i="5"/>
  <c r="E128" i="5"/>
  <c r="M110" i="5"/>
  <c r="N108" i="5"/>
  <c r="M106" i="5"/>
  <c r="M98" i="5"/>
  <c r="N96" i="5"/>
  <c r="M94" i="5"/>
  <c r="N92" i="5"/>
  <c r="F86" i="5"/>
  <c r="C59" i="5"/>
  <c r="M47" i="5"/>
  <c r="N35" i="5"/>
  <c r="M30" i="5"/>
  <c r="N125" i="5"/>
  <c r="F104" i="5"/>
  <c r="K95" i="5"/>
  <c r="M66" i="5"/>
  <c r="J39" i="5"/>
  <c r="N30" i="5"/>
  <c r="N28" i="5"/>
  <c r="I14" i="5"/>
  <c r="N57" i="5"/>
  <c r="L137" i="5"/>
  <c r="C134" i="5"/>
  <c r="H134" i="5"/>
  <c r="J136" i="5"/>
  <c r="L104" i="5"/>
  <c r="D85" i="5"/>
  <c r="N64" i="5"/>
  <c r="M62" i="5"/>
  <c r="F39" i="5"/>
  <c r="N33" i="5"/>
  <c r="N32" i="5"/>
  <c r="M13" i="5"/>
  <c r="I8" i="5"/>
  <c r="I136" i="5"/>
  <c r="M60" i="5"/>
  <c r="N45" i="5"/>
  <c r="L14" i="5"/>
  <c r="L138" i="5"/>
  <c r="N123" i="5"/>
  <c r="N109" i="5"/>
  <c r="F95" i="5"/>
  <c r="N90" i="5"/>
  <c r="N76" i="5"/>
  <c r="N51" i="5"/>
  <c r="L39" i="5"/>
  <c r="N23" i="5"/>
  <c r="N9" i="5"/>
  <c r="M119" i="5"/>
  <c r="M109" i="5"/>
  <c r="E95" i="5"/>
  <c r="M82" i="5"/>
  <c r="M23" i="5"/>
  <c r="N15" i="5"/>
  <c r="J14" i="5"/>
  <c r="M9" i="5"/>
  <c r="F136" i="5"/>
  <c r="L124" i="5"/>
  <c r="L120" i="5"/>
  <c r="L115" i="5"/>
  <c r="N115" i="5"/>
  <c r="H113" i="5"/>
  <c r="H112" i="5"/>
  <c r="L101" i="5"/>
  <c r="H89" i="5"/>
  <c r="L86" i="5"/>
  <c r="L70" i="5"/>
  <c r="L22" i="5"/>
  <c r="D135" i="5"/>
  <c r="N87" i="5"/>
  <c r="N80" i="5"/>
  <c r="M63" i="5"/>
  <c r="F11" i="5"/>
  <c r="K128" i="5"/>
  <c r="M128" i="5"/>
  <c r="N61" i="5"/>
  <c r="N16" i="5"/>
  <c r="N132" i="5"/>
  <c r="N129" i="5"/>
  <c r="D113" i="5"/>
  <c r="D112" i="5"/>
  <c r="L95" i="5"/>
  <c r="D59" i="5"/>
  <c r="N42" i="5"/>
  <c r="D38" i="5"/>
  <c r="D37" i="5"/>
  <c r="F29" i="5"/>
  <c r="N27" i="5"/>
  <c r="F26" i="5"/>
  <c r="N24" i="5"/>
  <c r="N19" i="5"/>
  <c r="M68" i="5"/>
  <c r="N40" i="5"/>
  <c r="N41" i="5"/>
  <c r="E39" i="5"/>
  <c r="L26" i="5"/>
  <c r="D17" i="5"/>
  <c r="F22" i="5"/>
  <c r="N12" i="5"/>
  <c r="M12" i="5"/>
  <c r="D7" i="5"/>
  <c r="L8" i="5"/>
  <c r="E8" i="5"/>
  <c r="N10" i="5"/>
  <c r="F69" i="5"/>
  <c r="N68" i="5"/>
  <c r="N65" i="5"/>
  <c r="N62" i="5"/>
  <c r="L69" i="5"/>
  <c r="N66" i="5"/>
  <c r="N63" i="5"/>
  <c r="N60" i="5"/>
  <c r="L22" i="1"/>
  <c r="L80" i="1"/>
  <c r="L35" i="1"/>
  <c r="L26" i="1"/>
  <c r="L23" i="1"/>
  <c r="L92" i="1"/>
  <c r="L36" i="1"/>
  <c r="L27" i="1"/>
  <c r="L24" i="1"/>
  <c r="E91" i="1"/>
  <c r="I105" i="1"/>
  <c r="H47" i="1"/>
  <c r="I75" i="1"/>
  <c r="D62" i="1"/>
  <c r="J75" i="1"/>
  <c r="L96" i="1"/>
  <c r="K91" i="1"/>
  <c r="L76" i="1"/>
  <c r="L17" i="1"/>
  <c r="H62" i="1"/>
  <c r="I62" i="1"/>
  <c r="F62" i="1"/>
  <c r="L19" i="1"/>
  <c r="F86" i="1"/>
  <c r="F85" i="1"/>
  <c r="L61" i="1"/>
  <c r="E45" i="1"/>
  <c r="L100" i="1"/>
  <c r="L94" i="1"/>
  <c r="L101" i="1"/>
  <c r="L68" i="1"/>
  <c r="C62" i="1"/>
  <c r="L56" i="1"/>
  <c r="L32" i="1"/>
  <c r="L103" i="1"/>
  <c r="K87" i="1"/>
  <c r="G47" i="1"/>
  <c r="I47" i="1"/>
  <c r="L31" i="1"/>
  <c r="D47" i="1"/>
  <c r="L21" i="1"/>
  <c r="J91" i="1"/>
  <c r="L102" i="1"/>
  <c r="L99" i="1"/>
  <c r="L57" i="1"/>
  <c r="L53" i="1"/>
  <c r="L50" i="1"/>
  <c r="L42" i="1"/>
  <c r="L66" i="1"/>
  <c r="C69" i="1"/>
  <c r="E69" i="1"/>
  <c r="H86" i="1"/>
  <c r="H85" i="1"/>
  <c r="G86" i="1"/>
  <c r="G85" i="1"/>
  <c r="L72" i="1"/>
  <c r="F47" i="1"/>
  <c r="L41" i="1"/>
  <c r="C86" i="1"/>
  <c r="C85" i="1"/>
  <c r="K70" i="1"/>
  <c r="L46" i="1"/>
  <c r="K39" i="1"/>
  <c r="K38" i="1"/>
  <c r="L25" i="1"/>
  <c r="E20" i="1"/>
  <c r="H12" i="1"/>
  <c r="H11" i="1"/>
  <c r="E105" i="1"/>
  <c r="L104" i="1"/>
  <c r="L89" i="1"/>
  <c r="L74" i="1"/>
  <c r="L71" i="1"/>
  <c r="L40" i="1"/>
  <c r="F12" i="1"/>
  <c r="F11" i="1"/>
  <c r="L106" i="1"/>
  <c r="K75" i="1"/>
  <c r="K63" i="1"/>
  <c r="K62" i="1"/>
  <c r="E34" i="1"/>
  <c r="H69" i="1"/>
  <c r="K20" i="1"/>
  <c r="D86" i="1"/>
  <c r="D85" i="1"/>
  <c r="L88" i="1"/>
  <c r="L73" i="1"/>
  <c r="G69" i="1"/>
  <c r="K30" i="1"/>
  <c r="L18" i="1"/>
  <c r="E48" i="1"/>
  <c r="F69" i="1"/>
  <c r="L54" i="1"/>
  <c r="I48" i="1"/>
  <c r="L37" i="1"/>
  <c r="L16" i="1"/>
  <c r="D69" i="1"/>
  <c r="D43" i="1"/>
  <c r="I63" i="1"/>
  <c r="L90" i="1"/>
  <c r="J87" i="1"/>
  <c r="L64" i="1"/>
  <c r="E59" i="1"/>
  <c r="L60" i="1"/>
  <c r="J59" i="1"/>
  <c r="L59" i="1"/>
  <c r="L52" i="1"/>
  <c r="C47" i="1"/>
  <c r="L58" i="1"/>
  <c r="K48" i="1"/>
  <c r="K47" i="1"/>
  <c r="E78" i="1"/>
  <c r="I38" i="1"/>
  <c r="L44" i="1"/>
  <c r="I44" i="1"/>
  <c r="I87" i="1"/>
  <c r="J34" i="1"/>
  <c r="K79" i="1"/>
  <c r="K13" i="1"/>
  <c r="J79" i="1"/>
  <c r="L79" i="1"/>
  <c r="J70" i="1"/>
  <c r="E30" i="1"/>
  <c r="I79" i="1"/>
  <c r="I70" i="1"/>
  <c r="J67" i="1"/>
  <c r="L67" i="1"/>
  <c r="J39" i="1"/>
  <c r="J105" i="1"/>
  <c r="L105" i="1"/>
  <c r="E87" i="1"/>
  <c r="I67" i="1"/>
  <c r="J63" i="1"/>
  <c r="L45" i="1"/>
  <c r="I39" i="1"/>
  <c r="L28" i="1"/>
  <c r="J48" i="1"/>
  <c r="G12" i="1"/>
  <c r="J13" i="1"/>
  <c r="E79" i="1"/>
  <c r="E70" i="1"/>
  <c r="I45" i="1"/>
  <c r="L77" i="1"/>
  <c r="E39" i="1"/>
  <c r="K34" i="1"/>
  <c r="E63" i="1"/>
  <c r="E44" i="1"/>
  <c r="L33" i="1"/>
  <c r="D29" i="1"/>
  <c r="K29" i="1"/>
  <c r="J30" i="1"/>
  <c r="C29" i="1"/>
  <c r="J20" i="1"/>
  <c r="D12" i="1"/>
  <c r="C12" i="1"/>
  <c r="L14" i="1"/>
  <c r="E13" i="1"/>
  <c r="G11" i="4"/>
  <c r="F11" i="4"/>
  <c r="H10" i="3"/>
  <c r="I10" i="3"/>
  <c r="K17" i="5"/>
  <c r="M39" i="5"/>
  <c r="N101" i="5"/>
  <c r="N128" i="5"/>
  <c r="I113" i="5"/>
  <c r="J7" i="5"/>
  <c r="H36" i="5"/>
  <c r="H6" i="5"/>
  <c r="I17" i="5"/>
  <c r="M11" i="5"/>
  <c r="M8" i="5"/>
  <c r="C36" i="5"/>
  <c r="C6" i="5"/>
  <c r="C139" i="5"/>
  <c r="I7" i="5"/>
  <c r="N29" i="5"/>
  <c r="F113" i="5"/>
  <c r="M136" i="5"/>
  <c r="M29" i="5"/>
  <c r="M43" i="5"/>
  <c r="M117" i="5"/>
  <c r="E59" i="5"/>
  <c r="N14" i="5"/>
  <c r="N43" i="5"/>
  <c r="E113" i="5"/>
  <c r="F7" i="5"/>
  <c r="N11" i="5"/>
  <c r="K7" i="5"/>
  <c r="F89" i="5"/>
  <c r="M22" i="5"/>
  <c r="E89" i="5"/>
  <c r="G36" i="5"/>
  <c r="H84" i="5"/>
  <c r="H83" i="5"/>
  <c r="L38" i="5"/>
  <c r="L37" i="5"/>
  <c r="F112" i="5"/>
  <c r="J17" i="5"/>
  <c r="F38" i="5"/>
  <c r="E38" i="5"/>
  <c r="H133" i="5"/>
  <c r="M14" i="5"/>
  <c r="L135" i="5"/>
  <c r="D134" i="5"/>
  <c r="E134" i="5"/>
  <c r="F135" i="5"/>
  <c r="K38" i="5"/>
  <c r="K37" i="5"/>
  <c r="M37" i="5"/>
  <c r="F85" i="5"/>
  <c r="D84" i="5"/>
  <c r="E84" i="5"/>
  <c r="L113" i="5"/>
  <c r="E7" i="5"/>
  <c r="L85" i="5"/>
  <c r="N22" i="5"/>
  <c r="C83" i="5"/>
  <c r="N95" i="5"/>
  <c r="L89" i="5"/>
  <c r="F59" i="5"/>
  <c r="E85" i="5"/>
  <c r="C133" i="5"/>
  <c r="M95" i="5"/>
  <c r="E135" i="5"/>
  <c r="N39" i="5"/>
  <c r="E37" i="5"/>
  <c r="F37" i="5"/>
  <c r="N26" i="5"/>
  <c r="M26" i="5"/>
  <c r="L17" i="5"/>
  <c r="E17" i="5"/>
  <c r="F17" i="5"/>
  <c r="D36" i="5"/>
  <c r="N8" i="5"/>
  <c r="L7" i="5"/>
  <c r="L59" i="5"/>
  <c r="M69" i="5"/>
  <c r="N69" i="5"/>
  <c r="L78" i="1"/>
  <c r="E62" i="1"/>
  <c r="L75" i="1"/>
  <c r="K69" i="1"/>
  <c r="K43" i="1"/>
  <c r="H43" i="1"/>
  <c r="H84" i="1"/>
  <c r="H107" i="1"/>
  <c r="L87" i="1"/>
  <c r="I69" i="1"/>
  <c r="K86" i="1"/>
  <c r="K85" i="1"/>
  <c r="F43" i="1"/>
  <c r="F84" i="1"/>
  <c r="F107" i="1"/>
  <c r="L91" i="1"/>
  <c r="K12" i="1"/>
  <c r="K11" i="1"/>
  <c r="E47" i="1"/>
  <c r="L20" i="1"/>
  <c r="D11" i="1"/>
  <c r="D84" i="1"/>
  <c r="D107" i="1"/>
  <c r="L13" i="1"/>
  <c r="C43" i="1"/>
  <c r="E43" i="1"/>
  <c r="G43" i="1"/>
  <c r="L30" i="1"/>
  <c r="I85" i="1"/>
  <c r="I86" i="1"/>
  <c r="L34" i="1"/>
  <c r="E86" i="1"/>
  <c r="E85" i="1"/>
  <c r="G11" i="1"/>
  <c r="I12" i="1"/>
  <c r="J38" i="1"/>
  <c r="L38" i="1"/>
  <c r="L39" i="1"/>
  <c r="J86" i="1"/>
  <c r="J12" i="1"/>
  <c r="J69" i="1"/>
  <c r="L70" i="1"/>
  <c r="J47" i="1"/>
  <c r="L48" i="1"/>
  <c r="E12" i="1"/>
  <c r="C11" i="1"/>
  <c r="J62" i="1"/>
  <c r="L62" i="1"/>
  <c r="L63" i="1"/>
  <c r="J29" i="1"/>
  <c r="L29" i="1"/>
  <c r="E29" i="1"/>
  <c r="K36" i="5"/>
  <c r="M17" i="5"/>
  <c r="F36" i="5"/>
  <c r="J36" i="5"/>
  <c r="E36" i="5"/>
  <c r="I36" i="5"/>
  <c r="D6" i="5"/>
  <c r="E6" i="5"/>
  <c r="M7" i="5"/>
  <c r="L84" i="5"/>
  <c r="H139" i="5"/>
  <c r="L134" i="5"/>
  <c r="D133" i="5"/>
  <c r="F133" i="5"/>
  <c r="F134" i="5"/>
  <c r="L112" i="5"/>
  <c r="N17" i="5"/>
  <c r="N38" i="5"/>
  <c r="M38" i="5"/>
  <c r="F84" i="5"/>
  <c r="D83" i="5"/>
  <c r="F83" i="5"/>
  <c r="L36" i="5"/>
  <c r="L6" i="5"/>
  <c r="L139" i="5"/>
  <c r="N7" i="5"/>
  <c r="E11" i="1"/>
  <c r="K84" i="1"/>
  <c r="K107" i="1"/>
  <c r="L69" i="1"/>
  <c r="I43" i="1"/>
  <c r="J11" i="1"/>
  <c r="L11" i="1"/>
  <c r="L47" i="1"/>
  <c r="J43" i="1"/>
  <c r="L43" i="1"/>
  <c r="C84" i="1"/>
  <c r="E84" i="1"/>
  <c r="I11" i="1"/>
  <c r="G84" i="1"/>
  <c r="L12" i="1"/>
  <c r="J85" i="1"/>
  <c r="L85" i="1"/>
  <c r="L86" i="1"/>
  <c r="E83" i="5"/>
  <c r="N36" i="5"/>
  <c r="F6" i="5"/>
  <c r="D139" i="5"/>
  <c r="F139" i="5"/>
  <c r="L133" i="5"/>
  <c r="E133" i="5"/>
  <c r="L83" i="5"/>
  <c r="M36" i="5"/>
  <c r="C107" i="1"/>
  <c r="E107" i="1"/>
  <c r="G107" i="1"/>
  <c r="I107" i="1"/>
  <c r="I84" i="1"/>
  <c r="J84" i="1"/>
  <c r="L84" i="1"/>
  <c r="E139" i="5"/>
  <c r="J107" i="1"/>
  <c r="L107" i="1"/>
  <c r="K192" i="2"/>
  <c r="K179" i="2"/>
  <c r="J179" i="2"/>
  <c r="L179" i="2"/>
  <c r="J153" i="2"/>
  <c r="J127" i="2"/>
  <c r="L127" i="2"/>
  <c r="J85" i="2"/>
  <c r="L85" i="2"/>
  <c r="K85" i="2"/>
  <c r="I85" i="2"/>
  <c r="L113" i="2"/>
  <c r="L86" i="2"/>
  <c r="L132" i="2"/>
  <c r="L75" i="2"/>
  <c r="L72" i="2"/>
  <c r="L69" i="2"/>
  <c r="L53" i="2"/>
  <c r="L46" i="2"/>
  <c r="L43" i="2"/>
  <c r="L134" i="2"/>
  <c r="L131" i="2"/>
  <c r="L128" i="2"/>
  <c r="E150" i="2"/>
  <c r="L136" i="2"/>
  <c r="L112" i="2"/>
  <c r="L48" i="2"/>
  <c r="L45" i="2"/>
  <c r="L156" i="2"/>
  <c r="L42" i="2"/>
  <c r="L68" i="2"/>
  <c r="L174" i="2"/>
  <c r="E160" i="2"/>
  <c r="E103" i="2"/>
  <c r="E170" i="2"/>
  <c r="L158" i="2"/>
  <c r="L154" i="2"/>
  <c r="L65" i="2"/>
  <c r="E196" i="2"/>
  <c r="L183" i="2"/>
  <c r="L107" i="2"/>
  <c r="L32" i="2"/>
  <c r="L140" i="2"/>
  <c r="L130" i="2"/>
  <c r="L155" i="2"/>
  <c r="E127" i="2"/>
  <c r="L37" i="2"/>
  <c r="L193" i="2"/>
  <c r="L185" i="2"/>
  <c r="L139" i="2"/>
  <c r="L99" i="2"/>
  <c r="L95" i="2"/>
  <c r="L92" i="2"/>
  <c r="L89" i="2"/>
  <c r="D10" i="2"/>
  <c r="D211" i="2"/>
  <c r="C10" i="4"/>
  <c r="L124" i="2"/>
  <c r="L39" i="2"/>
  <c r="L36" i="2"/>
  <c r="L161" i="2"/>
  <c r="L98" i="2"/>
  <c r="L88" i="2"/>
  <c r="L206" i="2"/>
  <c r="I179" i="2"/>
  <c r="L114" i="2"/>
  <c r="L41" i="2"/>
  <c r="L167" i="2"/>
  <c r="E138" i="2"/>
  <c r="E121" i="2"/>
  <c r="L66" i="2"/>
  <c r="L49" i="2"/>
  <c r="L116" i="2"/>
  <c r="L110" i="2"/>
  <c r="L77" i="2"/>
  <c r="L74" i="2"/>
  <c r="L71" i="2"/>
  <c r="L40" i="2"/>
  <c r="L15" i="2"/>
  <c r="K27" i="2"/>
  <c r="L29" i="2"/>
  <c r="I192" i="2"/>
  <c r="L166" i="2"/>
  <c r="L122" i="2"/>
  <c r="L94" i="2"/>
  <c r="L91" i="2"/>
  <c r="L31" i="2"/>
  <c r="L26" i="2"/>
  <c r="L197" i="2"/>
  <c r="L194" i="2"/>
  <c r="L51" i="2"/>
  <c r="L17" i="2"/>
  <c r="E204" i="2"/>
  <c r="E176" i="2"/>
  <c r="L145" i="2"/>
  <c r="L93" i="2"/>
  <c r="I34" i="2"/>
  <c r="L22" i="2"/>
  <c r="L117" i="2"/>
  <c r="L54" i="2"/>
  <c r="E165" i="2"/>
  <c r="L182" i="2"/>
  <c r="L133" i="2"/>
  <c r="L111" i="2"/>
  <c r="L198" i="2"/>
  <c r="I189" i="2"/>
  <c r="I127" i="2"/>
  <c r="L119" i="2"/>
  <c r="L108" i="2"/>
  <c r="L105" i="2"/>
  <c r="E27" i="2"/>
  <c r="L25" i="2"/>
  <c r="L24" i="2"/>
  <c r="K18" i="2"/>
  <c r="L21" i="2"/>
  <c r="I18" i="2"/>
  <c r="H10" i="2"/>
  <c r="G10" i="2"/>
  <c r="G211" i="2"/>
  <c r="F10" i="2"/>
  <c r="F211" i="2"/>
  <c r="D10" i="4"/>
  <c r="F10" i="4"/>
  <c r="L19" i="2"/>
  <c r="C10" i="2"/>
  <c r="C211" i="2"/>
  <c r="L16" i="2"/>
  <c r="I11" i="2"/>
  <c r="L205" i="2"/>
  <c r="L141" i="2"/>
  <c r="L104" i="2"/>
  <c r="L28" i="2"/>
  <c r="L199" i="2"/>
  <c r="K135" i="5"/>
  <c r="J135" i="5"/>
  <c r="I135" i="5"/>
  <c r="G137" i="5"/>
  <c r="I138" i="5"/>
  <c r="K138" i="5"/>
  <c r="K124" i="5"/>
  <c r="N126" i="5"/>
  <c r="J113" i="5"/>
  <c r="J112" i="5"/>
  <c r="I112" i="5"/>
  <c r="K113" i="5"/>
  <c r="M114" i="5"/>
  <c r="M107" i="5"/>
  <c r="K104" i="5"/>
  <c r="J104" i="5"/>
  <c r="I89" i="5"/>
  <c r="K89" i="5"/>
  <c r="N89" i="5"/>
  <c r="N91" i="5"/>
  <c r="M89" i="5"/>
  <c r="N93" i="5"/>
  <c r="K85" i="5"/>
  <c r="N86" i="5"/>
  <c r="M86" i="5"/>
  <c r="I86" i="5"/>
  <c r="G85" i="5"/>
  <c r="N70" i="5"/>
  <c r="K70" i="5"/>
  <c r="K59" i="5"/>
  <c r="M78" i="5"/>
  <c r="G59" i="5"/>
  <c r="J59" i="5"/>
  <c r="I69" i="5"/>
  <c r="J37" i="5"/>
  <c r="I37" i="5"/>
  <c r="G6" i="5"/>
  <c r="K6" i="5"/>
  <c r="I38" i="5"/>
  <c r="N37" i="5"/>
  <c r="J38" i="5"/>
  <c r="E10" i="2"/>
  <c r="I10" i="2"/>
  <c r="K137" i="5"/>
  <c r="I137" i="5"/>
  <c r="J137" i="5"/>
  <c r="M138" i="5"/>
  <c r="N138" i="5"/>
  <c r="G134" i="5"/>
  <c r="M135" i="5"/>
  <c r="N135" i="5"/>
  <c r="M124" i="5"/>
  <c r="N124" i="5"/>
  <c r="K112" i="5"/>
  <c r="M113" i="5"/>
  <c r="N113" i="5"/>
  <c r="M104" i="5"/>
  <c r="N104" i="5"/>
  <c r="I85" i="5"/>
  <c r="G84" i="5"/>
  <c r="J85" i="5"/>
  <c r="M85" i="5"/>
  <c r="K84" i="5"/>
  <c r="N85" i="5"/>
  <c r="I59" i="5"/>
  <c r="M59" i="5"/>
  <c r="N59" i="5"/>
  <c r="M70" i="5"/>
  <c r="N6" i="5"/>
  <c r="K139" i="5"/>
  <c r="M6" i="5"/>
  <c r="G139" i="5"/>
  <c r="J6" i="5"/>
  <c r="I6" i="5"/>
  <c r="J134" i="5"/>
  <c r="G133" i="5"/>
  <c r="I134" i="5"/>
  <c r="K134" i="5"/>
  <c r="M137" i="5"/>
  <c r="N137" i="5"/>
  <c r="N112" i="5"/>
  <c r="M112" i="5"/>
  <c r="K83" i="5"/>
  <c r="M84" i="5"/>
  <c r="N84" i="5"/>
  <c r="G83" i="5"/>
  <c r="I84" i="5"/>
  <c r="J84" i="5"/>
  <c r="J139" i="5"/>
  <c r="I139" i="5"/>
  <c r="M139" i="5"/>
  <c r="N139" i="5"/>
  <c r="K133" i="5"/>
  <c r="N134" i="5"/>
  <c r="M134" i="5"/>
  <c r="J133" i="5"/>
  <c r="I133" i="5"/>
  <c r="J83" i="5"/>
  <c r="I83" i="5"/>
  <c r="N83" i="5"/>
  <c r="M83" i="5"/>
  <c r="M133" i="5"/>
  <c r="N133" i="5"/>
  <c r="K15" i="3"/>
  <c r="K10" i="3"/>
  <c r="L176" i="2"/>
  <c r="L160" i="2"/>
  <c r="L144" i="2"/>
  <c r="L11" i="2"/>
  <c r="L204" i="2"/>
  <c r="L189" i="2"/>
  <c r="L121" i="2"/>
  <c r="E211" i="2"/>
  <c r="B10" i="4"/>
  <c r="L173" i="2"/>
  <c r="J18" i="2"/>
  <c r="L18" i="2"/>
  <c r="L171" i="2"/>
  <c r="L123" i="2"/>
  <c r="L162" i="2"/>
  <c r="J34" i="2"/>
  <c r="L34" i="2"/>
  <c r="J103" i="2"/>
  <c r="L103" i="2"/>
  <c r="K160" i="2"/>
  <c r="L177" i="2"/>
  <c r="L12" i="2"/>
  <c r="L190" i="2"/>
  <c r="J165" i="2"/>
  <c r="L165" i="2"/>
  <c r="J27" i="2"/>
  <c r="L27" i="2"/>
  <c r="L146" i="2"/>
  <c r="L147" i="2"/>
  <c r="L195" i="2"/>
  <c r="K11" i="2"/>
  <c r="K10" i="2"/>
  <c r="J10" i="2"/>
  <c r="L10" i="2"/>
  <c r="I153" i="2"/>
  <c r="L153" i="2"/>
  <c r="J211" i="2"/>
  <c r="L211" i="2"/>
  <c r="H211" i="2"/>
  <c r="BL35" i="7"/>
  <c r="C35" i="7"/>
  <c r="J7" i="7"/>
  <c r="AS7" i="7"/>
  <c r="AY7" i="7"/>
  <c r="X14" i="7"/>
  <c r="X4" i="7"/>
  <c r="AJ14" i="7"/>
  <c r="W24" i="7"/>
  <c r="AI24" i="7"/>
  <c r="AI4" i="7"/>
  <c r="AU24" i="7"/>
  <c r="BF24" i="7"/>
  <c r="BF4" i="7"/>
  <c r="O24" i="7"/>
  <c r="O4" i="7"/>
  <c r="BG24" i="7"/>
  <c r="E32" i="7"/>
  <c r="AC32" i="7"/>
  <c r="X35" i="7"/>
  <c r="AD35" i="7"/>
  <c r="AJ35" i="7"/>
  <c r="Q35" i="7"/>
  <c r="W35" i="7"/>
  <c r="AO35" i="7"/>
  <c r="BG35" i="7"/>
  <c r="I38" i="7"/>
  <c r="I4" i="7"/>
  <c r="O38" i="7"/>
  <c r="AI38" i="7"/>
  <c r="BE38" i="7"/>
  <c r="AG55" i="7"/>
  <c r="AZ83" i="7"/>
  <c r="C88" i="7"/>
  <c r="BL87" i="7"/>
  <c r="C87" i="7"/>
  <c r="AY42" i="7"/>
  <c r="BA7" i="7"/>
  <c r="BG7" i="7"/>
  <c r="AO14" i="7"/>
  <c r="S14" i="7"/>
  <c r="J24" i="7"/>
  <c r="AJ24" i="7"/>
  <c r="AS32" i="7"/>
  <c r="AY32" i="7"/>
  <c r="BJ32" i="7"/>
  <c r="R32" i="7"/>
  <c r="AT35" i="7"/>
  <c r="AU38" i="7"/>
  <c r="Q38" i="7"/>
  <c r="AC38" i="7"/>
  <c r="BA38" i="7"/>
  <c r="E42" i="7"/>
  <c r="AL55" i="7"/>
  <c r="AG70" i="7"/>
  <c r="AM70" i="7"/>
  <c r="Y83" i="7"/>
  <c r="AT83" i="7"/>
  <c r="P7" i="7"/>
  <c r="U7" i="7"/>
  <c r="X7" i="7"/>
  <c r="K14" i="7"/>
  <c r="K4" i="7"/>
  <c r="H14" i="7"/>
  <c r="H4" i="7"/>
  <c r="BD14" i="7"/>
  <c r="X21" i="7"/>
  <c r="H24" i="7"/>
  <c r="AO24" i="7"/>
  <c r="BK24" i="7"/>
  <c r="Y24" i="7"/>
  <c r="BL24" i="7"/>
  <c r="C24" i="7"/>
  <c r="J32" i="7"/>
  <c r="AE35" i="7"/>
  <c r="K38" i="7"/>
  <c r="U38" i="7"/>
  <c r="AA38" i="7"/>
  <c r="BG38" i="7"/>
  <c r="BD38" i="7"/>
  <c r="AJ42" i="7"/>
  <c r="AP55" i="7"/>
  <c r="AY70" i="7"/>
  <c r="D83" i="7"/>
  <c r="AU83" i="7"/>
  <c r="S87" i="7"/>
  <c r="Y87" i="7"/>
  <c r="AE7" i="7"/>
  <c r="AE4" i="7"/>
  <c r="Q14" i="7"/>
  <c r="Q4" i="7"/>
  <c r="O14" i="7"/>
  <c r="BE21" i="7"/>
  <c r="G21" i="7"/>
  <c r="Y21" i="7"/>
  <c r="AW21" i="7"/>
  <c r="BI21" i="7"/>
  <c r="BI4" i="7"/>
  <c r="Z24" i="7"/>
  <c r="AF24" i="7"/>
  <c r="BC24" i="7"/>
  <c r="X24" i="7"/>
  <c r="AU32" i="7"/>
  <c r="BF32" i="7"/>
  <c r="AW32" i="7"/>
  <c r="BC32" i="7"/>
  <c r="F35" i="7"/>
  <c r="F4" i="7"/>
  <c r="AV35" i="7"/>
  <c r="BB35" i="7"/>
  <c r="BH35" i="7"/>
  <c r="AL35" i="7"/>
  <c r="BL38" i="7"/>
  <c r="C38" i="7"/>
  <c r="L38" i="7"/>
  <c r="R38" i="7"/>
  <c r="AL38" i="7"/>
  <c r="BH38" i="7"/>
  <c r="AE42" i="7"/>
  <c r="BL45" i="7"/>
  <c r="C45" i="7"/>
  <c r="AQ87" i="7"/>
  <c r="AW87" i="7"/>
  <c r="D14" i="7"/>
  <c r="AB14" i="7"/>
  <c r="AB4" i="7"/>
  <c r="AA21" i="7"/>
  <c r="BK21" i="7"/>
  <c r="H21" i="7"/>
  <c r="T21" i="7"/>
  <c r="AQ24" i="7"/>
  <c r="BB24" i="7"/>
  <c r="BB4" i="7"/>
  <c r="I24" i="7"/>
  <c r="AZ24" i="7"/>
  <c r="V32" i="7"/>
  <c r="V4" i="7"/>
  <c r="AV32" i="7"/>
  <c r="BG32" i="7"/>
  <c r="AW35" i="7"/>
  <c r="U35" i="7"/>
  <c r="W38" i="7"/>
  <c r="AG38" i="7"/>
  <c r="AM38" i="7"/>
  <c r="AM4" i="7"/>
  <c r="AR38" i="7"/>
  <c r="AX38" i="7"/>
  <c r="AX4" i="7"/>
  <c r="N55" i="7"/>
  <c r="AF87" i="7"/>
  <c r="BC55" i="7"/>
  <c r="AW55" i="7"/>
  <c r="BG55" i="7"/>
  <c r="AG65" i="7"/>
  <c r="AM65" i="7"/>
  <c r="AS65" i="7"/>
  <c r="BC65" i="7"/>
  <c r="BI65" i="7"/>
  <c r="BF70" i="7"/>
  <c r="J83" i="7"/>
  <c r="J4" i="7"/>
  <c r="P83" i="7"/>
  <c r="V83" i="7"/>
  <c r="BI83" i="7"/>
  <c r="X83" i="7"/>
  <c r="BH83" i="7"/>
  <c r="AK87" i="7"/>
  <c r="BB87" i="7"/>
  <c r="BC87" i="7"/>
  <c r="BJ55" i="7"/>
  <c r="AI65" i="7"/>
  <c r="AU70" i="7"/>
  <c r="BE70" i="7"/>
  <c r="BE4" i="7"/>
  <c r="X70" i="7"/>
  <c r="G83" i="7"/>
  <c r="AL83" i="7"/>
  <c r="AQ83" i="7"/>
  <c r="BK83" i="7"/>
  <c r="AR87" i="7"/>
  <c r="BI87" i="7"/>
  <c r="H55" i="7"/>
  <c r="M55" i="7"/>
  <c r="AT55" i="7"/>
  <c r="AZ55" i="7"/>
  <c r="AZ4" i="7"/>
  <c r="BK55" i="7"/>
  <c r="L55" i="7"/>
  <c r="X55" i="7"/>
  <c r="AV55" i="7"/>
  <c r="AV4" i="7"/>
  <c r="AZ65" i="7"/>
  <c r="F70" i="7"/>
  <c r="L70" i="7"/>
  <c r="AA70" i="7"/>
  <c r="BL70" i="7"/>
  <c r="C70" i="7"/>
  <c r="S70" i="7"/>
  <c r="M83" i="7"/>
  <c r="S83" i="7"/>
  <c r="AC83" i="7"/>
  <c r="AH83" i="7"/>
  <c r="AR83" i="7"/>
  <c r="BF83" i="7"/>
  <c r="AD83" i="7"/>
  <c r="M87" i="7"/>
  <c r="T4" i="7"/>
  <c r="C5" i="7"/>
  <c r="P4" i="7"/>
  <c r="AN4" i="7"/>
  <c r="BJ4" i="7"/>
  <c r="AF4" i="7"/>
  <c r="M4" i="7"/>
  <c r="AJ4" i="7"/>
  <c r="AH4" i="7"/>
  <c r="R4" i="7"/>
  <c r="AL4" i="7"/>
  <c r="BC4" i="7"/>
  <c r="S4" i="7"/>
  <c r="AQ4" i="7"/>
  <c r="AT24" i="7"/>
  <c r="C6" i="7"/>
  <c r="C11" i="7"/>
  <c r="AW14" i="7"/>
  <c r="BG14" i="7"/>
  <c r="N24" i="7"/>
  <c r="N4" i="7"/>
  <c r="T24" i="7"/>
  <c r="BD24" i="7"/>
  <c r="BD4" i="7"/>
  <c r="W32" i="7"/>
  <c r="W4" i="7"/>
  <c r="BH32" i="7"/>
  <c r="BH4" i="7"/>
  <c r="Z35" i="7"/>
  <c r="Z4" i="7"/>
  <c r="BL12" i="7"/>
  <c r="C12" i="7"/>
  <c r="AK21" i="7"/>
  <c r="D24" i="7"/>
  <c r="D4" i="7"/>
  <c r="U24" i="7"/>
  <c r="AK24" i="7"/>
  <c r="AP24" i="7"/>
  <c r="AP4" i="7"/>
  <c r="Y42" i="7"/>
  <c r="U14" i="7"/>
  <c r="BL21" i="7"/>
  <c r="C21" i="7"/>
  <c r="AC4" i="7"/>
  <c r="AG14" i="7"/>
  <c r="AU14" i="7"/>
  <c r="AR24" i="7"/>
  <c r="AC24" i="7"/>
  <c r="AS24" i="7"/>
  <c r="AS4" i="7"/>
  <c r="U32" i="7"/>
  <c r="U4" i="7"/>
  <c r="AA32" i="7"/>
  <c r="L35" i="7"/>
  <c r="AD38" i="7"/>
  <c r="AD4" i="7"/>
  <c r="AS38" i="7"/>
  <c r="AY38" i="7"/>
  <c r="AY4" i="7"/>
  <c r="E38" i="7"/>
  <c r="E4" i="7"/>
  <c r="AO38" i="7"/>
  <c r="C48" i="7"/>
  <c r="BL47" i="7"/>
  <c r="C47" i="7"/>
  <c r="AA35" i="7"/>
  <c r="AG35" i="7"/>
  <c r="AT42" i="7"/>
  <c r="G55" i="7"/>
  <c r="BA35" i="7"/>
  <c r="BK35" i="7"/>
  <c r="J42" i="7"/>
  <c r="BI42" i="7"/>
  <c r="C52" i="7"/>
  <c r="C64" i="7"/>
  <c r="BL63" i="7"/>
  <c r="C63" i="7"/>
  <c r="C76" i="7"/>
  <c r="C85" i="7"/>
  <c r="E10" i="4"/>
  <c r="G10" i="4"/>
  <c r="I211" i="2"/>
  <c r="AK4" i="7"/>
  <c r="AT4" i="7"/>
  <c r="AR4" i="7"/>
  <c r="AU4" i="7"/>
  <c r="BG4" i="7"/>
  <c r="BK4" i="7"/>
  <c r="Y4" i="7"/>
  <c r="BA4" i="7"/>
  <c r="L4" i="7"/>
  <c r="G4" i="7"/>
  <c r="AO4" i="7"/>
  <c r="AA4" i="7"/>
  <c r="AG4" i="7"/>
  <c r="AW4" i="7"/>
  <c r="BL4" i="7"/>
  <c r="C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Романчак Оксана Михайлівна</author>
    <author>Svitlynec</author>
  </authors>
  <commentList>
    <comment ref="B6" authorId="0" shapeId="0" xr:uid="{AB332301-FC65-4E0E-9BBF-82FDC152A4C8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8" authorId="1" shapeId="0" xr:uid="{21439906-628F-4148-BB18-C4D9AACB27A9}">
      <text>
        <r>
          <rPr>
            <b/>
            <sz val="9"/>
            <color indexed="81"/>
            <rFont val="Tahoma"/>
            <family val="2"/>
            <charset val="204"/>
          </rPr>
          <t>Svitlynec: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27.03.2025 № 186
</t>
        </r>
      </text>
    </comment>
    <comment ref="B9" authorId="0" shapeId="0" xr:uid="{D0DABB05-8B5E-4CE3-B71D-6E1F19F09D01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11" authorId="0" shapeId="0" xr:uid="{EAB24172-FB60-4185-9BA3-CF947400880B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13" authorId="0" shapeId="0" xr:uid="{FD5E6F81-9A20-4928-9D00-AA206A3F519A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16" authorId="0" shapeId="0" xr:uid="{8889D16E-D069-404F-BEA0-13D5FF89B4E6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18" authorId="0" shapeId="0" xr:uid="{A5CD90BC-AEDA-4312-89C7-CD9CDE79A566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20" authorId="0" shapeId="0" xr:uid="{A18CBE2E-EAE6-461E-860B-42A312669E52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22" authorId="0" shapeId="0" xr:uid="{35631991-A09B-40F1-9514-A8D0FA040886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23" authorId="0" shapeId="0" xr:uid="{2BFFA553-7BA7-432D-BD05-29D4AE8AEA1D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18.06.2025 № 407
</t>
        </r>
      </text>
    </comment>
    <comment ref="B25" authorId="0" shapeId="0" xr:uid="{FC4C3C34-9AEC-41AD-9802-E8E397BBB4A3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26" authorId="0" shapeId="0" xr:uid="{AACD19D8-F25F-4F89-B89E-AC1D3F618C0B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20.05.2025 № 345 
</t>
        </r>
      </text>
    </comment>
    <comment ref="B27" authorId="0" shapeId="0" xr:uid="{5A516907-896D-47B7-A10D-62352498287B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20.05.2025 № 345
</t>
        </r>
      </text>
    </comment>
    <comment ref="B28" authorId="0" shapeId="0" xr:uid="{1A0CDB44-659B-41BA-80AC-31AF2F5C340B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20.05.2025 № 345
</t>
        </r>
      </text>
    </comment>
    <comment ref="B33" authorId="0" shapeId="0" xr:uid="{AF53FD2D-5966-4326-9416-8705E9566A3D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</t>
        </r>
      </text>
    </comment>
    <comment ref="B34" authorId="0" shapeId="0" xr:uid="{957299C0-F6ED-4D2D-B52F-0B9ADF147FCE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36" authorId="0" shapeId="0" xr:uid="{CC61B03A-F3C4-4CF6-8579-004775216D28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27.03.2025 № 186
</t>
        </r>
      </text>
    </comment>
    <comment ref="B37" authorId="0" shapeId="0" xr:uid="{82242A7F-32F5-4860-8159-8810BCAE3F7A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10.06.2025 № 449
(+ 500 000,00 грн.)
18.06.2025 № 407 (зміна назви об'єкту)
</t>
        </r>
      </text>
    </comment>
    <comment ref="B39" authorId="0" shapeId="0" xr:uid="{3F9F0A56-CC7B-433E-9F92-ACEA21EA309B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40" authorId="0" shapeId="0" xr:uid="{DE1C3852-5BB7-4D43-9932-9AD03BD4A31C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41" authorId="0" shapeId="0" xr:uid="{B41D0CB9-79CF-41AC-8BF4-722CDBB33629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43" authorId="0" shapeId="0" xr:uid="{662F44BE-8C43-40A6-8399-5F6C09560D6A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27.03.2025
№ 186
</t>
        </r>
      </text>
    </comment>
    <comment ref="B44" authorId="0" shapeId="0" xr:uid="{36629E46-6778-449F-9D07-D43D2EB29FEB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18.06.2025 № 407
</t>
        </r>
      </text>
    </comment>
    <comment ref="B46" authorId="0" shapeId="0" xr:uid="{BD130488-6F8A-4418-971A-497BA681563C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</t>
        </r>
      </text>
    </comment>
    <comment ref="B48" authorId="0" shapeId="0" xr:uid="{0F4DDFD1-BA80-4D03-9EC0-BCC5C8FF25B0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50" authorId="0" shapeId="0" xr:uid="{04857BAD-1B7A-4729-8672-C3E1212A5B6C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 </t>
        </r>
      </text>
    </comment>
    <comment ref="B52" authorId="0" shapeId="0" xr:uid="{108CD87B-5E54-477E-AC63-79007D416343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54" authorId="0" shapeId="0" xr:uid="{B84F29C5-21EE-4E6F-8560-64B46AEE8B9E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56" authorId="0" shapeId="0" xr:uid="{07E7A413-53BB-4893-A3D0-5AF598DF3ACC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</t>
        </r>
      </text>
    </comment>
    <comment ref="B57" authorId="0" shapeId="0" xr:uid="{247E9664-3472-4BA7-82F2-4285AD4E3D3E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</t>
        </r>
      </text>
    </comment>
    <comment ref="B58" authorId="0" shapeId="0" xr:uid="{7A34CC76-953A-4669-A5E1-FE3215C5D706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10.06.2025 № 395
</t>
        </r>
      </text>
    </comment>
    <comment ref="B60" authorId="0" shapeId="0" xr:uid="{FC99DC50-5597-41EB-B09C-5316133F1653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18.06.2025 № 407
</t>
        </r>
      </text>
    </comment>
    <comment ref="B62" authorId="0" shapeId="0" xr:uid="{83625023-834F-4036-9998-18DE915F42FD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64" authorId="0" shapeId="0" xr:uid="{ECF25FA9-CF60-4C07-84EC-6D965DC7CD44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</t>
        </r>
      </text>
    </comment>
    <comment ref="B66" authorId="1" shapeId="0" xr:uid="{86C64443-F45C-4998-ADEF-43465B5B2B06}">
      <text>
        <r>
          <rPr>
            <b/>
            <sz val="9"/>
            <color indexed="81"/>
            <rFont val="Tahoma"/>
            <family val="2"/>
            <charset val="204"/>
          </rPr>
          <t>Svitlynec: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27.03.2025 № 186</t>
        </r>
      </text>
    </comment>
    <comment ref="B67" authorId="0" shapeId="0" xr:uid="{2E1F2EC8-6228-4560-AB85-4B43E9B881CB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69" authorId="0" shapeId="0" xr:uid="{262145CC-E2B1-4FD4-A398-AA74D747D635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71" authorId="0" shapeId="0" xr:uid="{AA45B980-D5CC-4203-BF95-624B681A5155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72" authorId="0" shapeId="0" xr:uid="{0E798C3F-33AB-441F-9622-6EE84D27D0B9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18.06.2025 № 407
</t>
        </r>
      </text>
    </comment>
    <comment ref="B74" authorId="0" shapeId="0" xr:uid="{8E3B794D-D944-4ECB-AE8C-9171541838D2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18.06.2025 № 407</t>
        </r>
      </text>
    </comment>
    <comment ref="B76" authorId="0" shapeId="0" xr:uid="{333C7150-49CE-4B27-97BE-C2C416102DE4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27.03.2025 № 186
</t>
        </r>
      </text>
    </comment>
    <comment ref="B78" authorId="0" shapeId="0" xr:uid="{D2AAE0AC-128C-442A-91F1-89CA62684EAE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27.03.2025 № 186
</t>
        </r>
      </text>
    </comment>
    <comment ref="B80" authorId="0" shapeId="0" xr:uid="{44447F97-51CB-4032-9FDC-8A995DF9C57C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27.03.2025 № 186
</t>
        </r>
      </text>
    </comment>
    <comment ref="B82" authorId="0" shapeId="0" xr:uid="{EA17E7A9-9137-43DF-934F-FE2D8CC279F0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 </t>
        </r>
      </text>
    </comment>
    <comment ref="B84" authorId="1" shapeId="0" xr:uid="{196A7F68-5531-4CAA-A4F6-94ED4A566C50}">
      <text>
        <r>
          <rPr>
            <b/>
            <sz val="9"/>
            <color indexed="81"/>
            <rFont val="Tahoma"/>
            <family val="2"/>
            <charset val="204"/>
          </rPr>
          <t>Svitlynec: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27.03.2025 № 186
</t>
        </r>
      </text>
    </comment>
    <comment ref="B85" authorId="0" shapeId="0" xr:uid="{629555E5-6A6E-4F09-8948-EFE57AED7115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  <comment ref="B86" authorId="0" shapeId="0" xr:uid="{A433C7D8-3605-4C74-859D-096F7091E80C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18.06.2025 № 407
</t>
        </r>
      </text>
    </comment>
    <comment ref="B88" authorId="0" shapeId="0" xr:uid="{4A6C894F-5794-4D5D-A75C-C1A20FF865F5}">
      <text>
        <r>
          <rPr>
            <b/>
            <sz val="9"/>
            <color indexed="81"/>
            <rFont val="Tahoma"/>
            <family val="2"/>
            <charset val="204"/>
          </rPr>
          <t>Романчак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Розпорядження від 28.04.2025 № 270
</t>
        </r>
      </text>
    </comment>
  </commentList>
</comments>
</file>

<file path=xl/sharedStrings.xml><?xml version="1.0" encoding="utf-8"?>
<sst xmlns="http://schemas.openxmlformats.org/spreadsheetml/2006/main" count="1169" uniqueCount="904">
  <si>
    <t>Заходи із запобігання та ліквідації надзвичайних ситуацій та наслідків стихійного лиха</t>
  </si>
  <si>
    <r>
      <t xml:space="preserve">Комунальна установа «Управління спільною власністю територіальних громад» Закарпатської обласної ради </t>
    </r>
    <r>
      <rPr>
        <b/>
        <i/>
        <sz val="12"/>
        <rFont val="Times New Roman"/>
        <family val="1"/>
        <charset val="204"/>
      </rPr>
      <t>(відповідальний виконавець)</t>
    </r>
  </si>
  <si>
    <t>0118410</t>
  </si>
  <si>
    <t>0611021</t>
  </si>
  <si>
    <t>0611022</t>
  </si>
  <si>
    <t>0611023</t>
  </si>
  <si>
    <t>0611024</t>
  </si>
  <si>
    <t>0611031</t>
  </si>
  <si>
    <t>0611032</t>
  </si>
  <si>
    <t>0611033</t>
  </si>
  <si>
    <t>0611034</t>
  </si>
  <si>
    <t>0611070</t>
  </si>
  <si>
    <t>0611091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</si>
  <si>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</si>
  <si>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</si>
  <si>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 xml:space="preserve">Виконання надання та повернення кредитів обласного бюджету </t>
  </si>
  <si>
    <t>(грн.)</t>
  </si>
  <si>
    <t>Головний розпорядник коштів,
 назва програми</t>
  </si>
  <si>
    <t>Підготовка кадрів закладами фахової передвищої освіти за рахунок освітньої субвенції</t>
  </si>
  <si>
    <t>0611142</t>
  </si>
  <si>
    <t>0711101</t>
  </si>
  <si>
    <t>0711102</t>
  </si>
  <si>
    <t>Забезпечення діяльності інших закладів у сфері охорони здоров`я</t>
  </si>
  <si>
    <t>Інші програми та заходи у сфері охорони здоров`я</t>
  </si>
  <si>
    <t>1011110</t>
  </si>
  <si>
    <t>0813171</t>
  </si>
  <si>
    <t>1011101</t>
  </si>
  <si>
    <t>1011102</t>
  </si>
  <si>
    <t>Інші заходи у сфері зв`язку, телекомунікації та інформатики</t>
  </si>
  <si>
    <t>0217530</t>
  </si>
  <si>
    <t>Надання загальної середньої освіти закладами загальної середньої освіти за рахунок коштів місцевого бюджету</t>
  </si>
  <si>
    <t>Оплата комунальних послуг та енергоносієв</t>
  </si>
  <si>
    <t>Оплата теплопостачання</t>
  </si>
  <si>
    <t>Оплата водопостачання та водовідведення</t>
  </si>
  <si>
    <t>Оплата електроенергіє</t>
  </si>
  <si>
    <t>Оплата природного газу</t>
  </si>
  <si>
    <t>Податок на доходи фізичних осіб із доходів спеціалістів резидента Дія Сіті</t>
  </si>
  <si>
    <t>11011200</t>
  </si>
  <si>
    <t>Субвенція з державного бюджету місцевим бюджетам на виконання окремих заходів з реалізації соціального проекту «Активні парки - локації здорової України»</t>
  </si>
  <si>
    <t>Будівництво освітніх установ та закладів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</si>
  <si>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</si>
  <si>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</si>
  <si>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Інша діяльність у сфері житлово-комунального господарства</t>
  </si>
  <si>
    <t>Реалізація програм і заходів в галузі зовнішньоекономічної діяльності</t>
  </si>
  <si>
    <t>Багатопрофільна стаціонарна медична допомога населенню</t>
  </si>
  <si>
    <t>Спеціалізована стаціонарна медична допомога населенню</t>
  </si>
  <si>
    <t>Санаторно-курортна допомога населенню</t>
  </si>
  <si>
    <t>Медико-соціальний захист дітей-сиріт і дітей, позбавлених батьківського піклування</t>
  </si>
  <si>
    <t>Створення банків крові та її компонентів</t>
  </si>
  <si>
    <t>Екстрена та швидка медична допомога населенню</t>
  </si>
  <si>
    <t xml:space="preserve">Департамент агропромислового розвитку облдержадміністрації </t>
  </si>
  <si>
    <t>Інші заходи громадського порядку та безпеки</t>
  </si>
  <si>
    <t>Заходи та роботи з територіальної оборони</t>
  </si>
  <si>
    <t xml:space="preserve">Департамент фінансів облдержадміністрації </t>
  </si>
  <si>
    <t>Надання пільгових довгострокових кредитів молодим сім’ям та одиноким молодим громадянам на будівництво/придбання житла</t>
  </si>
  <si>
    <t>Надання довгострокових кредитів індивідуальним забудовникам житла на селі</t>
  </si>
  <si>
    <t>Повернення довгострокових кредитів, наданих індивідуальним забудовникам житла на селі</t>
  </si>
  <si>
    <t>Всього кредитування</t>
  </si>
  <si>
    <t>Джерела фінансування обласного бюджету</t>
  </si>
  <si>
    <t xml:space="preserve">Найменування </t>
  </si>
  <si>
    <t>Дефіцит-профіцит</t>
  </si>
  <si>
    <t>Обласна програма боротьби з онкологічними захворюваннями на період до 2026 року</t>
  </si>
  <si>
    <t>0813121
0813122
0813123
0813241</t>
  </si>
  <si>
    <t>Регіональна програма оздоровлення та відпочинку дітей і розвитку мережі дитячих закладів оздоровлення та відпочинку на 2022-2025 роки</t>
  </si>
  <si>
    <t>20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</si>
  <si>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</si>
  <si>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Забезпечення діяльності інших закладів в галузі культури і мистецтва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</si>
  <si>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</si>
  <si>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</si>
  <si>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</si>
  <si>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</si>
  <si>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Утримання та навчально-тренувальна робота комунальних дитячо-юнацьких спортивних шкіл</t>
  </si>
  <si>
    <t>Підтримка спорту вищих досягнень та організацій, які здійснюють фізкультурно-спортивну діяльність в регіоні</t>
  </si>
  <si>
    <t>Реалізація інших заходів щодо соціально-економічного розвитку територій</t>
  </si>
  <si>
    <t>Програма формування позитивного міжнародного інвестиційного іміджу  та залучення іноземних інвестицій у Закарпатську область на 2021-2025 роки</t>
  </si>
  <si>
    <t>Програма організації та забезпечення територіальної оборони, призову на строкову військову службу та військово- патріотичного виховання населення Закарпатської області на 2021-2025 рок</t>
  </si>
  <si>
    <t>Програма облаштування місць для тимчасового перебування внутрішньо переміщених осіб, військовослужбовців Збройних Сил України та членів їх сімей з числа внутрішньо переміщених осіб у Закарпатській області на 2024-2025 роки</t>
  </si>
  <si>
    <t>0211142</t>
  </si>
  <si>
    <t>Комплексна програма підтримки внутрішньо переміщених осіб у Закарпатській області на 2023-2025 роки</t>
  </si>
  <si>
    <t>Програма компенсації частини процентної ставки  за іпотечними кредитами, отриманими на умовах державної програми "єОселя", у Закарпатській області на 2023-2027 роки</t>
  </si>
  <si>
    <t>Програма збереження об'єктів культурної спадщини Закарпатської області на 2024-2026 роки</t>
  </si>
  <si>
    <t>1216014</t>
  </si>
  <si>
    <t>Програма поводження з твердими побутовими відходами у Закарпатській області на 2023-2026 роки</t>
  </si>
  <si>
    <t>Комплексна програма внесення змін до Схеми планування території Закарпатської області із проведення її експертизи та створення (функціонування) містобудівного кадастру Закарпатської області на 2024 - 2028 роки</t>
  </si>
  <si>
    <t>2018230</t>
  </si>
  <si>
    <t xml:space="preserve">Програма підтримки інформаційної галузі Закарпаття на 2024-2026 роки </t>
  </si>
  <si>
    <t>Програма підтримки видання творів місцевих авторів, популяризації закарпатської книги та сприяння книгорозповсюдженню на 2024-2026 роки</t>
  </si>
  <si>
    <t xml:space="preserve">2417110
</t>
  </si>
  <si>
    <t>Комплексна соціально-економічна програма забезпечення молоді, військовослужбовців  Збройних Сил України, членів їх сімей та внутрішньо переміщених осіб житлом в Закарпатській області на 2023 - 2027 роки</t>
  </si>
  <si>
    <t xml:space="preserve"> 2717693    </t>
  </si>
  <si>
    <t>Програма ефективного впровадження і реалізації проєктів розвитку регіону та підтримки громад Закарпатської області на 2024 - 2027 роки</t>
  </si>
  <si>
    <t>Програма охорони навколишнього природного середовища Закарпатської області на 2024-2027 роки</t>
  </si>
  <si>
    <t>Регіональна програма підготовки населення до національного спротиву на 2023-2027 роки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</si>
  <si>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</si>
  <si>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</si>
  <si>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Інші заходи у сфері автотранспорту</t>
  </si>
  <si>
    <t>Реалізація Національної програми інформатизації</t>
  </si>
  <si>
    <t>Надання позашкільної освіти закладами позашкільної освіти, заходи із позашкільної роботи з дітьми</t>
  </si>
  <si>
    <t>Підвищення кваліфікації, перепідготовка кадрів закладами післядипломної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</si>
  <si>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</si>
  <si>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Проведення належної медико-соціальної експертизи (МСЕК)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</si>
  <si>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</si>
  <si>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</si>
  <si>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</si>
  <si>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Субвенції  з місцевих бюджетів іншим місцевим бюджетам</t>
  </si>
  <si>
    <t>Інші субвенції з місцевого бюджету</t>
  </si>
  <si>
    <t>Всього :</t>
  </si>
  <si>
    <t>Код</t>
  </si>
  <si>
    <t>Найменування доходів згідно із бюджетною класифікацією</t>
  </si>
  <si>
    <t>Загальний фонд</t>
  </si>
  <si>
    <t>Спеціальний фонд</t>
  </si>
  <si>
    <t>Всього по обох фондах</t>
  </si>
  <si>
    <t>% виконання до уточненого плану на рік</t>
  </si>
  <si>
    <t>% виконання  до уточненого плану на рік</t>
  </si>
  <si>
    <t>Разом доходів</t>
  </si>
  <si>
    <t>(тис.грн.)</t>
  </si>
  <si>
    <t>08</t>
  </si>
  <si>
    <t>Надходження рентної  плати за спеціальне використання води від підприємств житлово-комунального господарства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</si>
  <si>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</si>
  <si>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</si>
  <si>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природного газу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</si>
  <si>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</si>
  <si>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</si>
  <si>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</si>
  <si>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Надання реабілітаційних послуг особам з інвалідністю та дітям з інвалідністю</t>
  </si>
  <si>
    <t>2510000</t>
  </si>
  <si>
    <t>2517630</t>
  </si>
  <si>
    <t>2610000</t>
  </si>
  <si>
    <t>2617622</t>
  </si>
  <si>
    <t>2710000</t>
  </si>
  <si>
    <t>2717610</t>
  </si>
  <si>
    <t>2717693</t>
  </si>
  <si>
    <t>12</t>
  </si>
  <si>
    <t>16</t>
  </si>
  <si>
    <t>23</t>
  </si>
  <si>
    <t>24</t>
  </si>
  <si>
    <t>25</t>
  </si>
  <si>
    <t>26</t>
  </si>
  <si>
    <t>27</t>
  </si>
  <si>
    <t>28</t>
  </si>
  <si>
    <t>30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</si>
  <si>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</si>
  <si>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</si>
  <si>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</si>
  <si>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</si>
  <si>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</si>
  <si>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</si>
  <si>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</si>
  <si>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Субвенції з державного бюджету місцевим бюджетам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</si>
  <si>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</si>
  <si>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8821</t>
  </si>
  <si>
    <t>8822</t>
  </si>
  <si>
    <t>Повернення пільгових довгострокових кредитів, наданих молодим сім’ям та одиноким молодим громадянам на будівництво/ придбання житла</t>
  </si>
  <si>
    <t>8831</t>
  </si>
  <si>
    <t>8832</t>
  </si>
  <si>
    <t>Регіональна програма «Молодь Закарпаття» на 2021-2025 роки</t>
  </si>
  <si>
    <t>Оплата інших енергоносієв</t>
  </si>
  <si>
    <t>Дослідження і розробки, окремі заходи по реалізаціє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</si>
  <si>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</si>
  <si>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реалізаціє державних (регіональних) програм, не віднесені до заходів розвитку</t>
  </si>
  <si>
    <t>Поточні трансферти</t>
  </si>
  <si>
    <t>Субсидіє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</si>
  <si>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</si>
  <si>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Соціальне забезпечення</t>
  </si>
  <si>
    <t>Виплата пенсій і допомоги</t>
  </si>
  <si>
    <t>інші виплати населенню</t>
  </si>
  <si>
    <t>інші поточні видатки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</si>
  <si>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</si>
  <si>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</si>
  <si>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</si>
  <si>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</si>
  <si>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</si>
  <si>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3120</t>
  </si>
  <si>
    <t>Капітальне будівництво (придбання)</t>
  </si>
  <si>
    <t>3122</t>
  </si>
  <si>
    <t>Капітальне будівництво (придбання) інших об'єктів</t>
  </si>
  <si>
    <t>3130</t>
  </si>
  <si>
    <t>Капітальний ремонт</t>
  </si>
  <si>
    <t>3132</t>
  </si>
  <si>
    <t>Капітальний ремонт інших об'єктів</t>
  </si>
  <si>
    <t>3140</t>
  </si>
  <si>
    <t>Реконструкція та реставрація</t>
  </si>
  <si>
    <t>3142</t>
  </si>
  <si>
    <t>Реконструкція та реставрація інших об'єктів</t>
  </si>
  <si>
    <t>09</t>
  </si>
  <si>
    <t>Регіональна програма забезпечення права дитини на виховання у сімейному оточенні на 2018-2025 роки</t>
  </si>
  <si>
    <t xml:space="preserve">Управління містобудування та архітектури облдержадміністрації </t>
  </si>
  <si>
    <t>КПКВ</t>
  </si>
  <si>
    <t>Департамент освіти і науки, молоді та спорту  облдержадміністрації</t>
  </si>
  <si>
    <t>0613131</t>
  </si>
  <si>
    <t>0615062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</si>
  <si>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</si>
  <si>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</si>
  <si>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0123230</t>
  </si>
  <si>
    <t>2314082</t>
  </si>
  <si>
    <t xml:space="preserve">Управління житлово-комунального господарства та енергозбереження Закарпатської обласної державної адміністрації 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</si>
  <si>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</si>
  <si>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2716084</t>
  </si>
  <si>
    <t>Податок на прибуток підприємств та фінансових установ комунальної власності </t>
  </si>
  <si>
    <t>Податок на прибуток підприємств, створених за участю іноземних інвесторів  </t>
  </si>
  <si>
    <t>Податок на прибуток іноземних юридичних осіб  </t>
  </si>
  <si>
    <t>Здешевлення вартості іпотечних кредитів для забезпечення доступним житлом громадян, які потребують поліпшення житлових умов</t>
  </si>
  <si>
    <t>0816085</t>
  </si>
  <si>
    <t>Служба у справах дітей Закарпатської обласної державної адміністрації</t>
  </si>
  <si>
    <t>Департамент культури Закарпатської обласної державної адміністрації</t>
  </si>
  <si>
    <t>0910000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</si>
  <si>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</si>
  <si>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 та тютюнових виробів</t>
  </si>
  <si>
    <t>Плата за державну реєстрацію (крім адміністративного збору за проведення державної реєстрації юридичних осіб, фізичних осіб - підприємців та громадських формувань)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</si>
  <si>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</si>
  <si>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 торгівлі алкогольними напоями та тютюновими виробами</t>
  </si>
  <si>
    <t>Плата за ліцензії та сертифікати, що сплачується ліцензіатами за місцем здійснення діяльності</t>
  </si>
  <si>
    <t>Плата за ліцензії на право оптової торгівлі пальним</t>
  </si>
  <si>
    <t>Плата за ліцензії на право роздрібної торгівлі пальним</t>
  </si>
  <si>
    <t>Плата за ліцензії на право зберігання пального</t>
  </si>
  <si>
    <t>Заходи державної політики з питань сім`ї</t>
  </si>
  <si>
    <t>0127330</t>
  </si>
  <si>
    <t>Департамент екології та природних ресурсів облдержадмінстрації</t>
  </si>
  <si>
    <t>Всього по обласному бюджету</t>
  </si>
  <si>
    <t>Соцiальний захист та соцiальне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</si>
  <si>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</si>
  <si>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</si>
  <si>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</si>
  <si>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</si>
  <si>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</si>
  <si>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</si>
  <si>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</si>
  <si>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</si>
  <si>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</si>
  <si>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</si>
  <si>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Разам видатків без трансфертів</t>
  </si>
  <si>
    <t>Міжбюджетні трансферти - всього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</si>
  <si>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</si>
  <si>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0611101</t>
  </si>
  <si>
    <t>Підготовка кадрів закладами фахової передвищої освіти за рахунок коштів місцевого бюджету</t>
  </si>
  <si>
    <t>Податок на доходи фізичних осіб, що сплачується фізичними особами за результатами річного декларування</t>
  </si>
  <si>
    <t>37</t>
  </si>
  <si>
    <t xml:space="preserve">Інші надходження 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</si>
  <si>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</si>
  <si>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</si>
  <si>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Збір за забруднення навколишнього природного середовища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</si>
  <si>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</si>
  <si>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</si>
  <si>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</si>
  <si>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</si>
  <si>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</si>
  <si>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</si>
  <si>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</si>
  <si>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</si>
  <si>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</si>
  <si>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</si>
  <si>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</si>
  <si>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Доходи від операцій з кредитування та надання гарантій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</si>
  <si>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</si>
  <si>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1014020</t>
  </si>
  <si>
    <t>1014030</t>
  </si>
  <si>
    <t>1014040</t>
  </si>
  <si>
    <t>1014081</t>
  </si>
  <si>
    <t>1014082</t>
  </si>
  <si>
    <t>1510000</t>
  </si>
  <si>
    <t>1610000</t>
  </si>
  <si>
    <t>1617370</t>
  </si>
  <si>
    <t>1910000</t>
  </si>
  <si>
    <t>1917461</t>
  </si>
  <si>
    <t>2310000</t>
  </si>
  <si>
    <t>2318410</t>
  </si>
  <si>
    <t>2318420</t>
  </si>
  <si>
    <t>2410000</t>
  </si>
  <si>
    <t>2417110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</si>
  <si>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</si>
  <si>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</si>
  <si>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об'єктів місцевого значення)</t>
  </si>
  <si>
    <t>Рентна плата за спеціальне використання води для потреб гідроенергетики</t>
  </si>
  <si>
    <t>Кредитування за економічною класифікацією видатків та кредитування</t>
  </si>
  <si>
    <t>Внутрішнє кредитування</t>
  </si>
  <si>
    <t>Надання внутрішніх кредитів</t>
  </si>
  <si>
    <t>Надання інших внутрішніх кредитів</t>
  </si>
  <si>
    <t>Повернення внутрішніх кредитів</t>
  </si>
  <si>
    <t>Виконання на звітну дату</t>
  </si>
  <si>
    <t>1919770</t>
  </si>
  <si>
    <t>Програма організації та забезпечення територіальної оборони, призову на строкову військову службу та військово-патріотичного виховання населення Закарпатської області на 2021-2025 роки</t>
  </si>
  <si>
    <t>Податок на прибуток банківських організацій, включаючи філіали аналогічних організацій, розташованих на території України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</si>
  <si>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</si>
  <si>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</si>
  <si>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</si>
  <si>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розвитку культури Закарпатської області на 2024-2026 роки</t>
  </si>
  <si>
    <t>Передача коштів із спеціального до загального фонду бюджету</t>
  </si>
  <si>
    <t>1918230</t>
  </si>
  <si>
    <t>9800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</si>
  <si>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</si>
  <si>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Стипендії</t>
  </si>
  <si>
    <t>Усього видатків з трансфертами, що передаються до інших бюджетів за економічною класифікацією видатків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</si>
  <si>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</si>
  <si>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</si>
  <si>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</si>
  <si>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</si>
  <si>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</si>
  <si>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</si>
  <si>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</si>
  <si>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</si>
  <si>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</si>
  <si>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</si>
  <si>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</si>
  <si>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 xml:space="preserve">Програма діяльності державної установи Закарпатський обласний контактний центр на 2023-2025 роки </t>
  </si>
  <si>
    <t>Програма фінансової підтримки інформаційно-телекомунікаційної інфраструктури облдержадміністрації на 2023-2025 роки</t>
  </si>
  <si>
    <t xml:space="preserve">Програма підвищення ефективності виконання повноважень органами виконавчої влади щодо реалізації державної регіональної політики та впровадження реформ на 2023-2025 роки </t>
  </si>
  <si>
    <t>Програма розвитку освіти Закарпаття на 2023-2027 роки</t>
  </si>
  <si>
    <t>Обласна цільова програма національно-патріотичного виховання дітей та молоді на 2023-2025 роки</t>
  </si>
  <si>
    <t>Програма функціонування української мови як державної в усіх сферах суспільного життя у Закарпатській області на 2023-2027 роки</t>
  </si>
  <si>
    <t>Програма поліпшення надання медичної допомоги дітям, які страждають на хворобу Крона на 2023-2025 роки</t>
  </si>
  <si>
    <t>Департамент культури облдержадміністрації</t>
  </si>
  <si>
    <t>Обласна соціальна програма "Питна вода Закарпаття" на 2023-2026 роки</t>
  </si>
  <si>
    <t>Капітальний ремонт житлового фонду (приміщень)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</si>
  <si>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</si>
  <si>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</si>
  <si>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</si>
  <si>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Кредитування - всього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</si>
  <si>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</si>
  <si>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0813230</t>
  </si>
  <si>
    <t>Утримання та розвиток автомобільних доріг та дорожньої інфраструктури за рахунок коштів місцевого бюджету</t>
  </si>
  <si>
    <t>2010000</t>
  </si>
  <si>
    <t>2017520</t>
  </si>
  <si>
    <t>Код ВКВ/ ТПКВКМБ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</si>
  <si>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</si>
  <si>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</si>
  <si>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</si>
  <si>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</si>
  <si>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0611102</t>
  </si>
  <si>
    <t>3719150</t>
  </si>
  <si>
    <t>Інші дотації з місцевого бюджету</t>
  </si>
  <si>
    <t>Управління житлово-комунального господарства та енергозбереження облдержадміністрації</t>
  </si>
  <si>
    <t>Департамент інфраструктури, розвитку і утримання мережі автомобільних доріг загального користування місцевого значення облдержадміністрації</t>
  </si>
  <si>
    <t>Управління єврорегіональної співпраці облдержадміністрації</t>
  </si>
  <si>
    <t>2717630</t>
  </si>
  <si>
    <t>Забезпечення діяльності бібліотек</t>
  </si>
  <si>
    <t>Забезпечення діяльності музеїв i виставок</t>
  </si>
  <si>
    <t>Програма розвитку та підтримки комунальних закладів охорони здоров’я Закарпатської області на 2022 – 2026 роки</t>
  </si>
  <si>
    <t>Державне управлiння</t>
  </si>
  <si>
    <t>1000</t>
  </si>
  <si>
    <t>Освiта</t>
  </si>
  <si>
    <t>2000</t>
  </si>
  <si>
    <t>Охорона здоров'я</t>
  </si>
  <si>
    <t>3000</t>
  </si>
  <si>
    <t>Програма підтримки національних меншин та розвитку міжнаціональних відносин у Закарпатській області на 2021-2025 роки</t>
  </si>
  <si>
    <t>Програма «Центр культур національних меншин Закарпаття»  на 2021-2025 роки</t>
  </si>
  <si>
    <t>Обласна програма забезпечення жителів області, які страждають на рідкісні (орфанні) захворювання, лікарськими засобами та відповідними харчовими продуктами для спеціального дієтичного споживання на 2021-2025 роки</t>
  </si>
  <si>
    <t>Регіональна програма сімейної, ґендерної політики, запобігання та протидії домашньому насильству, протидії торгівлі людьми на 2021-2025 роки</t>
  </si>
  <si>
    <t>Придбання землі та нематеріальних активів</t>
  </si>
  <si>
    <t>1014010</t>
  </si>
  <si>
    <t>Податок на прибуток підприємств</t>
  </si>
  <si>
    <t>2810000</t>
  </si>
  <si>
    <t>2818340</t>
  </si>
  <si>
    <t>3010000</t>
  </si>
  <si>
    <t>3018110</t>
  </si>
  <si>
    <t>3710000</t>
  </si>
  <si>
    <t>3719130</t>
  </si>
  <si>
    <t>3719800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</si>
  <si>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</si>
  <si>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</si>
  <si>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</si>
  <si>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9700</t>
  </si>
  <si>
    <t>Субвенції з місцевого бюджету іншим місцевим бюджетам на здійснення програм та заходів за рахунок коштів  місцевих бюджетів</t>
  </si>
  <si>
    <t>Членські внески до асоціацій органів місцевого самоврядування</t>
  </si>
  <si>
    <t>Облдержадміністрація</t>
  </si>
  <si>
    <t>Інші програми та заходи у сфері освіти</t>
  </si>
  <si>
    <t>Повернення інших внутрішніх кредитів</t>
  </si>
  <si>
    <t>Дефіцит-профіцит (джерела фінансування)</t>
  </si>
  <si>
    <t>На кінець періоду</t>
  </si>
  <si>
    <t>Кошти, що передаються із загального фонду бюджету до бюджету розвитку (спеціального фонду) </t>
  </si>
  <si>
    <t>інші розрахунки</t>
  </si>
  <si>
    <t>Централізовані заходи з лікування онкологічних хворих</t>
  </si>
  <si>
    <t>Департамент соціального захисту населення облдержадміністрації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</si>
  <si>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</si>
  <si>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</si>
  <si>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Забезпечення соціальними послугами стаціонарного догляду з наданням місця для проживання дітей з вадами фізичного та розумового розвитку</t>
  </si>
  <si>
    <t>0613230</t>
  </si>
  <si>
    <t>Фінансова підтримка дитячо-юнацьких спортивних шкіл фізкультурно-спортивних товариств</t>
  </si>
  <si>
    <t>Забезпечення підготовки спортсменів школами вищої спортивної майстерності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</si>
  <si>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</si>
  <si>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</si>
  <si>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</si>
  <si>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</si>
  <si>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Відхилення (+,-)</t>
  </si>
  <si>
    <t>ДОХОДИ-всього</t>
  </si>
  <si>
    <t>ВИДАТКИ - всього</t>
  </si>
  <si>
    <t>0100</t>
  </si>
  <si>
    <t>Від Європейського Союзу, урядів іноземних держав, міжнародних організацій, донорських установ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</si>
  <si>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</si>
  <si>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2716084     2718821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</si>
  <si>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</si>
  <si>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Забезпечення належних умов для виховання та розвитку дітей-сиріт і дітей, позбавлених батьківського піклування, в дитячих будинках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</si>
  <si>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</si>
  <si>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</si>
  <si>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Забезпечення належних умов для виховання та розвитку дітей-сиріт і дітей, позбавлених батьківського піклування, в дитячих будинках за рахунок освітньої субвенції</t>
  </si>
  <si>
    <t>Забезпечення діяльності інших закладів у сфері освіти</t>
  </si>
  <si>
    <t>0611141</t>
  </si>
  <si>
    <t>Здійснення заходів та реалізація проектів на виконання Державної цільової соціальної програми `Молодь України`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</si>
  <si>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</si>
  <si>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Податок на прибуток підприємств, який сплачують інші платники</t>
  </si>
  <si>
    <t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 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</si>
  <si>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</si>
  <si>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>41020100</t>
  </si>
  <si>
    <t>41020200</t>
  </si>
  <si>
    <t>41021300</t>
  </si>
  <si>
    <t>Всього видатків:</t>
  </si>
  <si>
    <t xml:space="preserve">Виконання видатків обласного бюджету </t>
  </si>
  <si>
    <t>Всього по програмі</t>
  </si>
  <si>
    <t>01</t>
  </si>
  <si>
    <t>Обласна рада</t>
  </si>
  <si>
    <t>02</t>
  </si>
  <si>
    <t>06</t>
  </si>
  <si>
    <t>07</t>
  </si>
  <si>
    <t>Департамент охорони здоров'я облдерадміністрації</t>
  </si>
  <si>
    <t>Виконання доходів обласного бюджету</t>
  </si>
  <si>
    <t>грн.</t>
  </si>
  <si>
    <t>Будівництво інших об`єктів комунальної власності</t>
  </si>
  <si>
    <t>Утримання та розвиток місцевих аеропортів</t>
  </si>
  <si>
    <t>1917430</t>
  </si>
  <si>
    <t>Інші заходи у сфері зв'язку, телекомунікації та інформатики</t>
  </si>
  <si>
    <t>2017530</t>
  </si>
  <si>
    <t>1217640</t>
  </si>
  <si>
    <t>Заходи з енергозбереження</t>
  </si>
  <si>
    <t>3018240</t>
  </si>
  <si>
    <t>Закарпатська обласна державна адміністрація</t>
  </si>
  <si>
    <t>Департамент освіти і науки, молоді та спорту Закарпатської обласної державної адміністрації</t>
  </si>
  <si>
    <t>Департамент  охорони здоров`я Закарпатської обласної державної адміністрації</t>
  </si>
  <si>
    <t>Департамент соціального захисту населення Закарпатської обласної державної адміністрації</t>
  </si>
  <si>
    <t>Управління містобудування та архітектури Закарпатської обласної державної адміністрації</t>
  </si>
  <si>
    <t>Департамент інфраструктури, розвитку і утримання мережі автомобільних доріг загального користування місцевого значення Закарпатської обласної державної адміністрації</t>
  </si>
  <si>
    <t>Управління цифрового розвитку, цифрових трансформацій і цифровізації Закарпатської обласної державної адміністрації</t>
  </si>
  <si>
    <t>Департамент стратегічних комунікацій, національностей та релігій Закарпатської обласної державної адміністрації</t>
  </si>
  <si>
    <t>Департамент агропромислового розвитку Закарпатської обласної державної адміністрації</t>
  </si>
  <si>
    <t>Управління єврорегіональної співпраці Закарпатської обласної державної адміністрації</t>
  </si>
  <si>
    <t>Управлiння туризму та курортiв Закарпатської обласної державної адмiнiстрацiї</t>
  </si>
  <si>
    <t>Департамент економічного та регіонального розвитку Закарпатської обласної державної адміністрації</t>
  </si>
  <si>
    <t>Департамент екології та природних ресурсів Закарпатської обласної державної адміністрації</t>
  </si>
  <si>
    <t>Департамент фінансів Закарпатської обласної державної адміністрації</t>
  </si>
  <si>
    <t>41033000</t>
  </si>
  <si>
    <t>41033900</t>
  </si>
  <si>
    <t>Регіональна програма розвитку автомобільних доріг загального користування місцевого значення на 2023-2026 роки</t>
  </si>
  <si>
    <t>41053900</t>
  </si>
  <si>
    <t>0615011</t>
  </si>
  <si>
    <t>0615012</t>
  </si>
  <si>
    <t>0615021</t>
  </si>
  <si>
    <t>0615022</t>
  </si>
  <si>
    <t>0615031</t>
  </si>
  <si>
    <t>0615032</t>
  </si>
  <si>
    <t>0615033</t>
  </si>
  <si>
    <t>0615061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</si>
  <si>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</si>
  <si>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Управління цифрового розвитку, цифрових трансформацій і цифровізації облдержадміністрації</t>
  </si>
  <si>
    <t>Регіональна програма інформатизації Цифрове Закарпаття  на 2023-2025 роки</t>
  </si>
  <si>
    <t>Департамент стратегічних комунікацій, національностей та релігій облдержадміністрації</t>
  </si>
  <si>
    <t>Департамент економічного та регіонального розвитку облдержадміністрації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</si>
  <si>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</si>
  <si>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Управління капітального будівництва Закарпатської обласної державної адміністрації</t>
  </si>
  <si>
    <t>Програма розвитку і підтримки тваринництва та переробки сільськогосподарської продукції в області на 2021-2025 роки</t>
  </si>
  <si>
    <t>Програма розвитку та підтримки галузі рослинництва в області на 2021-2025 роки</t>
  </si>
  <si>
    <t>Програма розвитку транскордонного співробітництва Закарпатської області на 2021-2027 роки</t>
  </si>
  <si>
    <t>Зміни обсягів готівкових коштів</t>
  </si>
  <si>
    <t>На початок періоду</t>
  </si>
  <si>
    <t>На кінець звітного періоду</t>
  </si>
  <si>
    <t>Кошти, що передаються із загального фонду бюджету до бюджету розвитку (спеціального фонду)</t>
  </si>
  <si>
    <t>Інші розрахунки</t>
  </si>
  <si>
    <t>Податок на прибуток підприємств на особливих умовах, що сплачується резидентами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</si>
  <si>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</si>
  <si>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3200</t>
  </si>
  <si>
    <t>Капітальні трансферти</t>
  </si>
  <si>
    <t>3210</t>
  </si>
  <si>
    <t>Будівництво споруд,установ та закладів фізичної культури і спорту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</si>
  <si>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</t>
  </si>
  <si>
    <t>Спеціальний  фонд</t>
  </si>
  <si>
    <t>% виконання звітної дати до уточненого плану на рік</t>
  </si>
  <si>
    <t>% виконання до уточненого плану на рік та кошторисних призначень на рік (власні надходження)</t>
  </si>
  <si>
    <t>0100000</t>
  </si>
  <si>
    <t>Обласна рада(головний розпорядник)</t>
  </si>
  <si>
    <t>0110000</t>
  </si>
  <si>
    <t>Обласна рада (відповідльний виконавець)</t>
  </si>
  <si>
    <t>0110150</t>
  </si>
  <si>
    <t>0120000</t>
  </si>
  <si>
    <t>0120180</t>
  </si>
  <si>
    <t>0117630</t>
  </si>
  <si>
    <t>0117680</t>
  </si>
  <si>
    <t>0210000</t>
  </si>
  <si>
    <t>0216090</t>
  </si>
  <si>
    <t>0217413</t>
  </si>
  <si>
    <t>0610000</t>
  </si>
  <si>
    <t>0611120</t>
  </si>
  <si>
    <t>0619310</t>
  </si>
  <si>
    <t>0710000</t>
  </si>
  <si>
    <t>0711120</t>
  </si>
  <si>
    <t>0712010</t>
  </si>
  <si>
    <t>0712020</t>
  </si>
  <si>
    <t>0712040</t>
  </si>
  <si>
    <t>0712050</t>
  </si>
  <si>
    <t>0712060</t>
  </si>
  <si>
    <t>0712070</t>
  </si>
  <si>
    <t>0712130</t>
  </si>
  <si>
    <t>0712145</t>
  </si>
  <si>
    <t>0712151</t>
  </si>
  <si>
    <t>0712152</t>
  </si>
  <si>
    <t>0810000</t>
  </si>
  <si>
    <t>0813050</t>
  </si>
  <si>
    <t>0813090</t>
  </si>
  <si>
    <t>0813101</t>
  </si>
  <si>
    <t>0813102</t>
  </si>
  <si>
    <t>0813105</t>
  </si>
  <si>
    <t>0813111</t>
  </si>
  <si>
    <t>0813121</t>
  </si>
  <si>
    <t>0813122</t>
  </si>
  <si>
    <t>0813123</t>
  </si>
  <si>
    <t>0813140</t>
  </si>
  <si>
    <t>0813200</t>
  </si>
  <si>
    <t>0813241</t>
  </si>
  <si>
    <t>0813242</t>
  </si>
  <si>
    <t>0913111</t>
  </si>
  <si>
    <t>0913112</t>
  </si>
  <si>
    <t>Заходи державної політики із забезпечення рівних прав та можливостей жінок та чоловіків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</si>
  <si>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</si>
  <si>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обробки інформації з нарахування та виплати допомог і компенсацій</t>
  </si>
  <si>
    <t>Служба у справах дітей облдержадміністрації</t>
  </si>
  <si>
    <t>Заходи державної політики з питань дітей та їх соціального захисту</t>
  </si>
  <si>
    <t>Підготовка кадрів закладами вищої освіти</t>
  </si>
  <si>
    <t>Фінансова підтримка театрів</t>
  </si>
  <si>
    <t>Фінансова підтримка фiлармонiй, художніх і музичних колективів, ансамблів, концертних та циркових організацій</t>
  </si>
  <si>
    <t>Реалізація програм в галузі сільського господарства</t>
  </si>
  <si>
    <t>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</si>
  <si>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</si>
  <si>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Управління туризму та курортів облдержадміністрації</t>
  </si>
  <si>
    <t>Реалізація програм і заходів в галузі туризму та курортів</t>
  </si>
  <si>
    <t>Сприяння розвитку малого та середнього підприємництва</t>
  </si>
  <si>
    <t>Інші заходи, пов'язані з економічною діяльністю</t>
  </si>
  <si>
    <t>Природоохоронні заходи за рахунок цільових фондів</t>
  </si>
  <si>
    <t>2716084   2718831      2717640</t>
  </si>
  <si>
    <t>Програма покращення житлових умов мешканців Закарпатської області та військовослужбовців Збройних Сил України, членів їх сімей "Власний дім" на 2021-2025 роки</t>
  </si>
  <si>
    <t>Субвенція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</si>
  <si>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</si>
  <si>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</si>
  <si>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2717640</t>
  </si>
  <si>
    <t>0611251</t>
  </si>
  <si>
    <t>0611252</t>
  </si>
  <si>
    <t>Програма розвитку туризму і курортів у Закарпатській області на 2024-2026 роки</t>
  </si>
  <si>
    <t>Авансовий внесок з податку на доходи фізичних осіб, що сплачується платниками податку, які здійснюють роздрібну торгівлю пальним</t>
  </si>
  <si>
    <t>Авансовий внесок з податку на прибуток підприємств, що сплачується платниками податку, які здійснюють роздрібну торгівлю пальним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</si>
  <si>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</si>
  <si>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Інші надходження до фондів охорони навколишнього природного середовища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</si>
  <si>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</si>
  <si>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</si>
  <si>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</si>
  <si>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 xml:space="preserve">Програма підтримки  інформаційної галузі Закарпаття на 2024-2026 роки </t>
  </si>
  <si>
    <t>Капітальні трансферти населенню</t>
  </si>
  <si>
    <t xml:space="preserve">Уточнений план на 2025 рік </t>
  </si>
  <si>
    <t>Уточнений план на 2025 рік 
(кошторис - власні надходження)</t>
  </si>
  <si>
    <t>Уточнений план на 2025 рік (спецфонд кошторисні призначення)</t>
  </si>
  <si>
    <t xml:space="preserve">Уточнений план на рік </t>
  </si>
  <si>
    <t>Залишок асигнувань до кінця року</t>
  </si>
  <si>
    <t>Програма фінансової підтримки комунально-експлуатаційного, автотранспортного господарства обласної ради і облдержадміністрації та збереження адмінбудинку (пл. Народна, 4) як пам'ятки архітектури на 2025-2029 роки</t>
  </si>
  <si>
    <t>0122170</t>
  </si>
  <si>
    <t>Регіональна програма „Захист” щодо соціальної підтримки та реабілітації ветеранів війни, військовослужбовців та членів їх сімей на 2025-2027 роки</t>
  </si>
  <si>
    <t>Програма придбання будинків модульного типу, укриттів, меблів і обладнання із встановленням та будівництво зовнішніх мереж з благоустроєм містечка модульного типу для потреб оборони у Закарпатській області на 2023-2025 роки</t>
  </si>
  <si>
    <t>0110180            0127693</t>
  </si>
  <si>
    <t>Програма забезпечення виконання рішень судів та інших виконавчих документів на 2025 - 2027 роки</t>
  </si>
  <si>
    <t>Програма фінансового забезпечення розвитку транскордонної та міжрегіональної співпраці органів місцевого самоврядування Закарпатської області на 2025-2027 роки</t>
  </si>
  <si>
    <t>Програма підвищення кваліфікації державних службовців та посадових осіб місцевого самоврядування Закарпатської області на 2025-2029 роки</t>
  </si>
  <si>
    <t>0210180</t>
  </si>
  <si>
    <t>0216090              0217413</t>
  </si>
  <si>
    <t>0613134</t>
  </si>
  <si>
    <t>Регіональна програма розвитку фізичної культури і спорту на 2025-2029 роки</t>
  </si>
  <si>
    <t>0712010
0712020
0712050
0712130
0712151 
0712170</t>
  </si>
  <si>
    <t>Регіональна програма «Турбота» щодо посилення соціального захисту громадян на 2025-2027 роки</t>
  </si>
  <si>
    <t>Цільова програма "Тепла оселя" з підтримки енергомодернізації багатоквартирних будинків у Закарпатській області, які беруть участь у програмі "ЕНЕРГОДІМ" державної установи "Фонд енергоефективність", на 2022-2025 роки</t>
  </si>
  <si>
    <t>Програма підвищення ефективності функціонування Закарпатського обласного комунального підприємства «Міжнародний аеропорт «Ужгород» на 2021-2025 роки</t>
  </si>
  <si>
    <t>Програма підтримки фінансово-господарської діяльності комунального підприємства "Закарпатський інформаційно-аналітичний центр" Закарпатської обласної ради на 2023-2025 роки</t>
  </si>
  <si>
    <t>Регіональна програма підтримки національно-патріотичного руху і забезпечення участі громадськості у формуванні та реалізації державної політики на 2025-2027 роки</t>
  </si>
  <si>
    <t>Програма розвитку малого та середнього підприємництва у Закарпатській області на 2025-2027 роки</t>
  </si>
  <si>
    <t>2717630            2717700</t>
  </si>
  <si>
    <t>2716081</t>
  </si>
  <si>
    <t>Програма будівництва (придбання) житла у Закарпатській області на 2023-2026 роки</t>
  </si>
  <si>
    <t xml:space="preserve">2818340
</t>
  </si>
  <si>
    <t>Комплексна програма розвитку цивільного захисту Закарпатської області на 2025 - 2029 роки</t>
  </si>
  <si>
    <t>51</t>
  </si>
  <si>
    <t>Управління з питань ветеранської політики облдержадміністрації</t>
  </si>
  <si>
    <t>5113191                       5113241</t>
  </si>
  <si>
    <t>% виконання 2025 року до 2024 року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</si>
  <si>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</si>
  <si>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</si>
  <si>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</si>
  <si>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</si>
  <si>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</si>
  <si>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0110180</t>
  </si>
  <si>
    <t>0121300</t>
  </si>
  <si>
    <t>0125070</t>
  </si>
  <si>
    <t>0127693</t>
  </si>
  <si>
    <t>Інші заходи, пов`язані з економічною діяльністю</t>
  </si>
  <si>
    <t>Фінансова підтримка медіа (засобів масової інформації)</t>
  </si>
  <si>
    <t>Будівництво закладів охорони здоров`я</t>
  </si>
  <si>
    <t>0611184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</si>
  <si>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</si>
  <si>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</si>
  <si>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</si>
  <si>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</si>
  <si>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Виконання заходів щодо реалізації публічного інвестиційного проекту на безперешкодний доступ до якісної освіти - шкільні автобуси за рахунок субвенції з державного бюджету місцевим бюджетам</t>
  </si>
  <si>
    <t>Здійснення заходів та реалізація проектів на виконання програм у сфері утвердження української національної та громадянської ідентичності</t>
  </si>
  <si>
    <t>0712170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</si>
  <si>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</si>
  <si>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Надання комплексу послуг дітям-сиротам, дітям, позбавленим батьківського піклування, особам з їх числа та дітям віком від 3 до 18 років, які опинились у складних життєвих обставинах, закладами, які надають соціальні послуги дітям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</si>
  <si>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</si>
  <si>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0913250</t>
  </si>
  <si>
    <t>Будівництво установ та закладів соціальної сфери</t>
  </si>
  <si>
    <t>Забезпечення збору та вивезення сміття і відходів</t>
  </si>
  <si>
    <t>Будівництво об`єктів житлово-комунального господарства</t>
  </si>
  <si>
    <t>Будівництво споруд, установ та закладів фізичної культури і спорту</t>
  </si>
  <si>
    <t>Інші заходи у сфері медіа (засобів масової інформації)</t>
  </si>
  <si>
    <t>3718710</t>
  </si>
  <si>
    <t>Резервний фонд місцевого бюджету</t>
  </si>
  <si>
    <t>5110000</t>
  </si>
  <si>
    <t>5113191</t>
  </si>
  <si>
    <t>5113193</t>
  </si>
  <si>
    <t>5113241</t>
  </si>
  <si>
    <t>Інші видатки на соціальний захист ветеранів війни та праці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</si>
  <si>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</si>
  <si>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Департамент цивільного захисту та оборонної роботи Закарпатської обласної державної адміністрації</t>
  </si>
  <si>
    <t>Управління з питань ветеранської політики Закарпатської обласної державної адмiнiстрацiї</t>
  </si>
  <si>
    <t>2717700</t>
  </si>
  <si>
    <t>Будівництво житла для окремих категорій населення відповідно до законодавства</t>
  </si>
  <si>
    <t>Інформація про фінансування програм із
обласного бюджету  станом на 01.07.2025 року</t>
  </si>
  <si>
    <t>Уточнений план на січень - червень</t>
  </si>
  <si>
    <t>Профінансо-вано за січень - червень</t>
  </si>
  <si>
    <t>Залишок асигнувань на січень - червень</t>
  </si>
  <si>
    <t>0113242                   0122170</t>
  </si>
  <si>
    <t>0219800</t>
  </si>
  <si>
    <t>у т.ч Головне упраління державної казначейської служби України в Закарпатській області</t>
  </si>
  <si>
    <t>Програма профілактики злочинності на території Закарпатської області на 2021-2025 роки (Головне управління національної поліції в Закарпатській області)</t>
  </si>
  <si>
    <t>Програма підвищення ефективності діяльності Управління патрульної поліції в Закарпатській області Департаменту патрульної поліції на 2025-2027 роки (Управління патрульної поліції в Закарпатській області Департаменту патрульної поліції)</t>
  </si>
  <si>
    <t>Програма забезпечення  безпеки та захисту інформації (Управління Державної Служби спеціального зв'язку та захисту інформації України в Закарпатській області  )</t>
  </si>
  <si>
    <t>0619800</t>
  </si>
  <si>
    <t>Регіональна програма протиепідемічних заходів та боротьби з інфекційними хворобами в області на 2022-2026 роки</t>
  </si>
  <si>
    <t>0712144</t>
  </si>
  <si>
    <t>Обласна програма «Цукровий діабет» на 2021-2025 роки</t>
  </si>
  <si>
    <t>0719800</t>
  </si>
  <si>
    <t>0813050       0813242</t>
  </si>
  <si>
    <t>0819800</t>
  </si>
  <si>
    <t>0919800</t>
  </si>
  <si>
    <t>1019800</t>
  </si>
  <si>
    <t>1216091           1219720</t>
  </si>
  <si>
    <t>1219800</t>
  </si>
  <si>
    <t>15</t>
  </si>
  <si>
    <t xml:space="preserve">Управління капітального будівництва облдержадміністрації </t>
  </si>
  <si>
    <t>1519800</t>
  </si>
  <si>
    <t>1619800</t>
  </si>
  <si>
    <t>Програма розбудови інформаційно-аналітичної системи "Ситуаційний центр "Безпекове Закарпаття" на 2022-2026 роки</t>
  </si>
  <si>
    <t>1919800</t>
  </si>
  <si>
    <t>Програма сприяння діяльності Відділу державного нагляду (контролю) у Закарпатській області Державної служби України з безпеки на транспорті на 2025 рік (Відділ державного нагляду (контролю) у Закарпатській області Державної служби України з безпеки на транспорті)</t>
  </si>
  <si>
    <t>2019800</t>
  </si>
  <si>
    <t>2319800</t>
  </si>
  <si>
    <t>2419800</t>
  </si>
  <si>
    <t>2519800</t>
  </si>
  <si>
    <t>2619800</t>
  </si>
  <si>
    <t>2719720</t>
  </si>
  <si>
    <t>2719800</t>
  </si>
  <si>
    <t>2819800</t>
  </si>
  <si>
    <t>3019800</t>
  </si>
  <si>
    <t>Програма забезпечення пожежної та техногенної безпеки на території Закарпатської області на 2024-2026 роки (Головне управління Державної Служби України з надзвичайних ситуацій у Закарпатській області)</t>
  </si>
  <si>
    <t>Програма підтримки Державної установи „Закарпатська установа виконання покарань (№9)” Західного міжрегіонального управління з питань виконання кримінальних покарань Міністерства юстиції на 2025 – 2026 роки</t>
  </si>
  <si>
    <t>Програми поліпшення матеріально-технічного забезпечення військових частин, закупівлі пікапів і дронів на 2024-2025 роки</t>
  </si>
  <si>
    <t xml:space="preserve">  - військова частина А0515</t>
  </si>
  <si>
    <t xml:space="preserve">  - військова частина А0536</t>
  </si>
  <si>
    <t xml:space="preserve">  - військова частина А0693</t>
  </si>
  <si>
    <t xml:space="preserve">  -  військова частина А1405</t>
  </si>
  <si>
    <t xml:space="preserve">  - військова частина А1556</t>
  </si>
  <si>
    <t xml:space="preserve">  - військова частина А1778</t>
  </si>
  <si>
    <t xml:space="preserve">  - військова частина 3057 Національної Гвардії України </t>
  </si>
  <si>
    <t xml:space="preserve">  - військова частина 3115 Національної Гвардії України</t>
  </si>
  <si>
    <t xml:space="preserve">   - військова частина А4055</t>
  </si>
  <si>
    <t xml:space="preserve">   - військова частина А4447</t>
  </si>
  <si>
    <t xml:space="preserve">  - військова частина А4576</t>
  </si>
  <si>
    <t xml:space="preserve">  - військова частина А4638</t>
  </si>
  <si>
    <t xml:space="preserve">  - військова частина А1937 для військової частини А4995 </t>
  </si>
  <si>
    <t xml:space="preserve">  - військова частина А7029</t>
  </si>
  <si>
    <t xml:space="preserve">  - військова частина А7029 для військової частини А7124 </t>
  </si>
  <si>
    <t xml:space="preserve">  - військова частина А4712 для військової частини А7089</t>
  </si>
  <si>
    <t xml:space="preserve"> - військова частина А1302</t>
  </si>
  <si>
    <t>Програма підвищення ефективності діяльності Територіального управління БЕБ у Закарпатській області на 2023-2025 роки (Територіальне управління БЕБ у Закарпатській області)</t>
  </si>
  <si>
    <t>Програма забезпечення заходів у сфері державної безпеки України та ефективності діяльності Управління Служби безпеки України в Закарпатській області на 2024-2026 роки (Управління Служби безпеки України в Закарпатській області)</t>
  </si>
  <si>
    <t>5119800</t>
  </si>
  <si>
    <t>за II квартал 2025 рік</t>
  </si>
  <si>
    <t>за II квартал 2025 року</t>
  </si>
  <si>
    <t>за  II квартал 2025 року</t>
  </si>
  <si>
    <t>Інформація про виконання обласного бюджету за II квартал 2024 та 2025 роки</t>
  </si>
  <si>
    <t>Рентна плата за користування надрами для видобування кам`яного вугілля коксівного та енергетичного</t>
  </si>
  <si>
    <t>Плата за ліцензії на право виробництва пального</t>
  </si>
  <si>
    <t>Субвенція з державного бюджету місцевим бюджетам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</si>
  <si>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</si>
  <si>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</si>
  <si>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</si>
  <si>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</si>
  <si>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</si>
  <si>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</si>
  <si>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33000000</t>
  </si>
  <si>
    <t>33010000</t>
  </si>
  <si>
    <t>33010100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</si>
  <si>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</si>
  <si>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на реалізацію публічного інвестиційного проекту з виплати грошової компенсації за належні для отримання жилі приміщення для сімей осіб, визначених пунктами 2–5 частини першої статті 10-1 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 пунктами 11–14 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</si>
  <si>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</si>
  <si>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</si>
  <si>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</si>
  <si>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9330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</si>
  <si>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</si>
  <si>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0113242</t>
  </si>
  <si>
    <t>0127650</t>
  </si>
  <si>
    <t>Проведення експертної грошової оцінки земельної ділянки чи права на неї</t>
  </si>
  <si>
    <t>Субвенція з місцевого бюджету державному бюджету на виконання програм соціально-економічного розвитку регіонів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</si>
  <si>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</si>
  <si>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</si>
  <si>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</si>
  <si>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</si>
  <si>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0611231</t>
  </si>
  <si>
    <t>0611232</t>
  </si>
  <si>
    <t>0611291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</si>
  <si>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</si>
  <si>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</si>
  <si>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</si>
  <si>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0619311</t>
  </si>
  <si>
    <t>0619518</t>
  </si>
  <si>
    <t>0619770</t>
  </si>
  <si>
    <t xml:space="preserve"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
</t>
  </si>
  <si>
    <t>0611221</t>
  </si>
  <si>
    <t>0611222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</si>
  <si>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</si>
  <si>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</si>
  <si>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</si>
  <si>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</si>
  <si>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</si>
  <si>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</si>
  <si>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0619320</t>
  </si>
  <si>
    <t>0619720</t>
  </si>
  <si>
    <t>Субвенція з місцевого бюджету на виконання інвестиційних проектів</t>
  </si>
  <si>
    <t>Централізовані заходи з лікування хворих на цукровий та нецукровий діабет</t>
  </si>
  <si>
    <t>0719770</t>
  </si>
  <si>
    <t>0919280</t>
  </si>
  <si>
    <t xml:space="preserve">Субвенція з місцевого бюджету на виконання інвестиційних проектів
</t>
  </si>
  <si>
    <t>Виконання інвестиційних проектів за рахунок субвенцій з інших бюджетів</t>
  </si>
  <si>
    <t>1919730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</si>
  <si>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</si>
  <si>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3719720</t>
  </si>
  <si>
    <t>3719750</t>
  </si>
  <si>
    <t>3719770</t>
  </si>
  <si>
    <t>5119246</t>
  </si>
  <si>
    <t>Субвенція з місцевого бюджету на співфінансування інвестиційних проектів</t>
  </si>
  <si>
    <t>Субвенція з місцевого бюджету на реалізацію публічного інвестиційного проекту 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</t>
  </si>
  <si>
    <t xml:space="preserve"> - військова частина 1493 (94 прикордонний загін Державної прикордонної служби України м.Чоп)</t>
  </si>
  <si>
    <t>\</t>
  </si>
  <si>
    <t>№ п/п</t>
  </si>
  <si>
    <t>Назва адміністративно-територіальних одиниць/ напрямку субвенції</t>
  </si>
  <si>
    <t>Уточнений план на рік</t>
  </si>
  <si>
    <t>Січень</t>
  </si>
  <si>
    <t>Уточнений план на січень</t>
  </si>
  <si>
    <t>Профінансовано у січні</t>
  </si>
  <si>
    <t>Профінансовано за січень</t>
  </si>
  <si>
    <t>Недофінансовано січень</t>
  </si>
  <si>
    <t>Лютий</t>
  </si>
  <si>
    <t>Уточнений план на лютий</t>
  </si>
  <si>
    <t>Профінансовано у лютому</t>
  </si>
  <si>
    <t>Профінансовано за січень-лютий</t>
  </si>
  <si>
    <t>Недофінансовано січень-лютий</t>
  </si>
  <si>
    <t>Березень</t>
  </si>
  <si>
    <t>Уточнений план на березень</t>
  </si>
  <si>
    <t>Профінансовано у березні</t>
  </si>
  <si>
    <t>Профінансовано за січень-березень</t>
  </si>
  <si>
    <t>Недофінансовано січень-березень</t>
  </si>
  <si>
    <t>Квітень</t>
  </si>
  <si>
    <t>Уточнений план на квітень</t>
  </si>
  <si>
    <t>Профінансовано у квітні</t>
  </si>
  <si>
    <t>Профінансовано за січень-квітень</t>
  </si>
  <si>
    <t>Недофінансовано січень-квітень</t>
  </si>
  <si>
    <t>Травень</t>
  </si>
  <si>
    <t>Уточнений план на травень</t>
  </si>
  <si>
    <t>Профінансовано у травні</t>
  </si>
  <si>
    <t>Профінансовано за січень-травень</t>
  </si>
  <si>
    <t>Недофінансовано січень-травень</t>
  </si>
  <si>
    <t>Червень</t>
  </si>
  <si>
    <t>Профінансовано у червні</t>
  </si>
  <si>
    <t>Профінансовано за січень-червень</t>
  </si>
  <si>
    <t>Недофінансовано січень-червень</t>
  </si>
  <si>
    <t>Липень</t>
  </si>
  <si>
    <t>Уточнений план на липень</t>
  </si>
  <si>
    <t>Профінансовано у липні</t>
  </si>
  <si>
    <t>Профінансовано за січень-липень</t>
  </si>
  <si>
    <t>Недофінансовано січень-липень</t>
  </si>
  <si>
    <t>Серпень</t>
  </si>
  <si>
    <t>Уточнений план на серпень</t>
  </si>
  <si>
    <t>Профінансовано у серпні</t>
  </si>
  <si>
    <t>Профінансовано за січень-серпень</t>
  </si>
  <si>
    <t>Недофінансовано січень-серпень</t>
  </si>
  <si>
    <t xml:space="preserve"> Вересень</t>
  </si>
  <si>
    <t>Уточнений план на вересень</t>
  </si>
  <si>
    <t>Профінансовано у вересні</t>
  </si>
  <si>
    <t>Профінансовано за січень-вересень</t>
  </si>
  <si>
    <t>Недофінансовано січень-вересень</t>
  </si>
  <si>
    <t>Жовтень</t>
  </si>
  <si>
    <t>Уточнений план на жовтень</t>
  </si>
  <si>
    <t>Профінансовано у жовтні</t>
  </si>
  <si>
    <t>Профінансовано за січень-жовтень</t>
  </si>
  <si>
    <t>Недофінансовано січень-жовтень</t>
  </si>
  <si>
    <t xml:space="preserve"> Листопад</t>
  </si>
  <si>
    <t>Уточнений план на листопад</t>
  </si>
  <si>
    <t>Профінансовано у листопаді</t>
  </si>
  <si>
    <t>Профінансовано за січень-листопад</t>
  </si>
  <si>
    <t>Недофінансовано січень-листопад</t>
  </si>
  <si>
    <t xml:space="preserve"> Грудень</t>
  </si>
  <si>
    <t>Уточнений план на грудень</t>
  </si>
  <si>
    <t>Профінансовано у грудні</t>
  </si>
  <si>
    <t>Профінансовано за січень-грудень</t>
  </si>
  <si>
    <t>Недофінансовано січень-грудень</t>
  </si>
  <si>
    <t>Всього по місцевих бюджетах</t>
  </si>
  <si>
    <t>1</t>
  </si>
  <si>
    <t>Районний бюджет Берегівського району</t>
  </si>
  <si>
    <t>На забезпечення видатками районних рад, спрямованих на їх утримання</t>
  </si>
  <si>
    <t>Районний бюджет Мукачівського району</t>
  </si>
  <si>
    <t>Перевезення громадян, призваних на військову службу під час мобілізації до місць проходження військової служби</t>
  </si>
  <si>
    <t>Районний бюджет Рахівського району</t>
  </si>
  <si>
    <t>Районний бюджет Тячівського району</t>
  </si>
  <si>
    <t>5</t>
  </si>
  <si>
    <t>Районний бюджет Ужгородського району</t>
  </si>
  <si>
    <t>6</t>
  </si>
  <si>
    <t>Районний бюджет Хустського району</t>
  </si>
  <si>
    <t>7</t>
  </si>
  <si>
    <t xml:space="preserve">Бюджет Вільховецької сільської територіальної громади </t>
  </si>
  <si>
    <t>Реконструкція Вільховецько - Лазівської ЗОШ І-ІІІ ступенів з добудовою учбового корпусу, харчоблоку, коридору та спортзалу у с.Вільхівці-Лази.Коригування</t>
  </si>
  <si>
    <t>8</t>
  </si>
  <si>
    <t xml:space="preserve">Тячівська міська територіальна громада </t>
  </si>
  <si>
    <t>Придбання реабілітаційного обладнання закладами охорони здоров'я спроможної мережі Закарпатської області (КНП „Тячівська районна лікарня” Тячівської міської ради)</t>
  </si>
  <si>
    <t>Реконструкція з добудовою будівлі комунальної власності - вбудованого приміщення аптеки №14 по вулиці Незалежності, 46-А приміщення 4 в м. Тячів Закарпатської області</t>
  </si>
  <si>
    <t>9</t>
  </si>
  <si>
    <t>Іршавська міська територіальна громада</t>
  </si>
  <si>
    <t>Придбання реабілітаційного обладнання закладами охорони здоров'я спроможної мережі Закарпатської області (КНП „Іршавська міська лікарня” Іршавської міської ради Закарпатської області)</t>
  </si>
  <si>
    <t xml:space="preserve">  Капітальний ремонт даху та фасаду будівлі Ільницької ЗОШ І-ІІІ ступенів по вул.Центральна,22 в с.Ільниця, Хустського району</t>
  </si>
  <si>
    <t xml:space="preserve">  Капітальний ремонт внутрішніх приміщень та інженерних систем опалення, електропостачання, внутрішніх та зовнішніх мереж каналізації та водопостачання Ільницької ЗОШ І-ІІІ ступенів по вул.Центральна,22 в с.Ільниця, Хустського району</t>
  </si>
  <si>
    <t xml:space="preserve">  Капітальний ремонт благоустрою, території  Ільницької ЗОШ І-ІІІ ступенів по вул.Центральна,22 в с.Ільниця, Хустського району</t>
  </si>
  <si>
    <t xml:space="preserve">  Капітальний ремонт даху та фасаду будівлі Іршавської міської лікарні по вул.Комарова,16 в м.Іршава,Хустського району</t>
  </si>
  <si>
    <t xml:space="preserve"> Капітальний ремонт внутрішньої системи опалення, каналізації та водопостачання Іршавської міської лікарні по вул.Комарова,16 в м.Іршава,Хустського району</t>
  </si>
  <si>
    <t xml:space="preserve"> Капітальний ремонт благоустрою, території  Іршавської міської лікарні по вул.Комарова,16 в м.Іршава,Хустського району</t>
  </si>
  <si>
    <t>10</t>
  </si>
  <si>
    <t xml:space="preserve">Перечинська міська територіальна громада </t>
  </si>
  <si>
    <t>Капітальний ремонт, термомодернізація будівлі філії опорного закладу Початкова школа Ліцею імені Героїв 68-го батальйону Перечинської міської ради за адресою: Закарпатська обл., Ужгородський р-н, м.Перечин, вул. Ужанська, 9</t>
  </si>
  <si>
    <t>Придбання реабілітаційного обладнання закладами охорони здоров'я спроможної мережі Закарпатської області (КНП „Перечинська лікарня” Перечинської міської ради Закарпатської області)</t>
  </si>
  <si>
    <t>Придбання реабілітаційного обладнання закладами охорони здоров'я спроможної мережі Закарпатської області (Мукачівська міська територіальна громада)</t>
  </si>
  <si>
    <t>Придбання лікарського  препарату Рисдиплам для забезпечення лікування дитини Порохнавець Вікторії Петрівни (06.03.2009 р.н., проживає у м.Мукачево, вул.Берегівська,108/47), яка страждає на рідкісне захворювання, а саме спінальну м'язову атрофію 2 типу (СМА 2 тип)</t>
  </si>
  <si>
    <t>Поточний ремонт реабілітаційного  відділення КНП „Лікарня Святого Мартина”</t>
  </si>
  <si>
    <t>Великоберезнянська селищна територіальна громада</t>
  </si>
  <si>
    <t>Придбання реабілітаційного обладнання закладами охорони здоров'я спроможної мережі Закарпатської області (КНП „Великоберезнянська лікарня” Великоберезнянської селищної ради Ужгородсього району Закарпатської області)</t>
  </si>
  <si>
    <t>Виготовлення пректно-кошторисної документації для проведення капітального ремонту будівлі амбулаторії загальної практики сімейної медицини смт. Великий Березний, вул. Б.Хмельницького, буд.4</t>
  </si>
  <si>
    <t xml:space="preserve">Облаштування штучного покриття на футбольному полі селища В.Березний </t>
  </si>
  <si>
    <t>Кам`янська сільська територіальна громада</t>
  </si>
  <si>
    <t xml:space="preserve">Нове будівництво індивідуальних житлових будинків для багатодітних сімей каркасно панельного типу в селі Арданово, №397А, Берегівського району, Закарпатської області (Коригування) </t>
  </si>
  <si>
    <t>Будівництво спортивно-ігрового майданчика зі штучним резиновим покриттям за адресою: с.Арданово (біля амбулаторії), Берегівського району, Закарпатської області. Коригування</t>
  </si>
  <si>
    <t>Бюджет Керецьківської сільської територіальної громади</t>
  </si>
  <si>
    <t>Капітальний ремонт системи опалення закладу дошкільної освіти в с.Керецьки Хустського району по вул. Головна,9</t>
  </si>
  <si>
    <t>Берегівська міська територіальна громада</t>
  </si>
  <si>
    <t>Придбання реабілітаційного обладнання закладами охорони здоров'я спроможної мережі Закарпатської області (КНП Берегівська лікарня імені Бертолона Ліннера Берегівської міської ради”)</t>
  </si>
  <si>
    <t xml:space="preserve">Виноградівська міська територіальна громада </t>
  </si>
  <si>
    <t>Капітальний ремонт системи теплопостачання Виноградівської районної лікарні по вулиці Лікарняна,13 в м.Виноградів Закарпатської області</t>
  </si>
  <si>
    <t xml:space="preserve">Воловецька селищна територіальна громада </t>
  </si>
  <si>
    <t>Придбання реабілітаційного обладнання закладами охорони здоров'я спроможної мережі Закарпатської області (КНП „Воловецька центральна районна лікарня Воловецької селищної ради” ЗОР)</t>
  </si>
  <si>
    <t>Бюджет Дубівської селищної територіальної громади</t>
  </si>
  <si>
    <t>На виконання  ухвали Господарського суду Закарпатської області від 29 травня 2025 року справи №907/396/25  по об'єкту:  „Берегоукріплення правого берега р. Тересва в с. Красна присілок Підчос Тячівського району</t>
  </si>
  <si>
    <t xml:space="preserve"> Колочавська сільська територіальна громада</t>
  </si>
  <si>
    <t>Співфінансування грантового проєкту  "Нове будівництво центру безпеки по вул. Шевченка 77-В, с. Колочава, Колочавська територіальна громада, Хустський район, Закарпатська область", який фінансується Програмою Транскордонного Співробітництва "Польща-Україна 2021-2027"</t>
  </si>
  <si>
    <t>Капітальний ремонт корпусу №2 Негровецького ЗЗСО І-ІІІ ст. ім. В.Росохи в с. Негровець, б/н, Колочавської сільськоїради Хустського району Закарпатської області</t>
  </si>
  <si>
    <t>Капітальний ремонт покрівлі даху Колочавської ЗОШ І-ІІІ ступенів №1 в с.Колочава, Міжгірського району, Закарпатської області</t>
  </si>
  <si>
    <t>Костринська сільська територіальна громада</t>
  </si>
  <si>
    <t>Проведення будівельних (ремонтних) робіт об'єкту "Харчоблок гуртожитку Костринського ліцею Костринської сільської ради, Ужгородського району, Закарпатської області</t>
  </si>
  <si>
    <t>Міжгірська селищна територіальна громада</t>
  </si>
  <si>
    <t>Придбання реабілітаційного обладнання закладами охорони здоров'я спроможної мережі Закарпатської області (КНП „ЛПУ Міжгірська районна лікарня Міжгірської селищної ради Закарпатської області”)</t>
  </si>
  <si>
    <t>Нижньоворітська сільська територіальна громада</t>
  </si>
  <si>
    <t>Капітальний ремонт даху та фасаду по заходах енергозбереження корпусів "А" і "Б" Нижньоворітського ліцею Нижньоворітської сільської ради Мукачівського району Закарпатської області по вул.Центральна,104 в с.Нижні Ворота</t>
  </si>
  <si>
    <t>Пилипецька сільська територіальна громада</t>
  </si>
  <si>
    <t>Капітальний  ремонт комунальної автомобільної дороги с.Нижній Студений - Потік - Рекіти)</t>
  </si>
  <si>
    <t>Капітальний ремонт приміщень ЦНАПу у будівлі сільського клубу в с.Ізки,№169, Пилипецької сільської ради Закарпатської області</t>
  </si>
  <si>
    <t xml:space="preserve">Рахівська міська територіальна громада </t>
  </si>
  <si>
    <t>Придбання реабілітаційного обладнання закладами охорони здоров'я спроможної мережі Закарпатської області (КНП „Рахівська районна лікарня” Рахівської міської ради Закарпатської області)</t>
  </si>
  <si>
    <t>Свалявська міська територіальна громада</t>
  </si>
  <si>
    <t>Придбання реабілітаційного обладнання закладами охорони здоров'я спроможної мережі Закарпатської області (КНП „Свалявська міська лікарня” Свалявської міської ради Закарпатської області)</t>
  </si>
  <si>
    <t>Капітальний ремонт з заміною ліфтів корпусу А та корпусу А1 будівлі КНП "Свалявська міська лікарня" Свалявської міської ради Закарпатської області за адресою м.Свалява, вул. Незалежності, 23</t>
  </si>
  <si>
    <t xml:space="preserve">Синевирська сільська територіальна громада </t>
  </si>
  <si>
    <t>Капітальний ремонт системи опалення Синевирсько-Полянського ліцею Синевирської сільської ради за адресою: с. Синевирська Поляна, буд. 143, Хустського району, Закарпатської області</t>
  </si>
  <si>
    <t>Буштинська селищна територіальна громада</t>
  </si>
  <si>
    <t>Проведення нормативної грошової оцінки земель  населених пунктів</t>
  </si>
  <si>
    <t>Тур'є-Реметівська сільська територіальна громада</t>
  </si>
  <si>
    <t>Углянська сільська територіальна громада</t>
  </si>
  <si>
    <t xml:space="preserve">Ужгородська міська територіальна громада </t>
  </si>
  <si>
    <t xml:space="preserve">Придбання  реабілітаційного обладнання для дитячої реабілітації КНП „Ужгородська міська багатопрофільна клінічна лікарня” Ужгородської міської ради </t>
  </si>
  <si>
    <t>Хустська міська територіальна громада</t>
  </si>
  <si>
    <t xml:space="preserve">Будівництво каналізаційної мережі пров.Михайла Печунки в м.Хуст.Коригування </t>
  </si>
  <si>
    <t>КНП „Хустська центральна лікарня імені Віцинського Остапа Петровича” Хустської міської ради</t>
  </si>
  <si>
    <t>Придбання техніки для відділення медичної реабілітації КНП „Хустська центральна лікарня імені Віцинського Остапа Петровича” Хустської міської ради</t>
  </si>
  <si>
    <t>32</t>
  </si>
  <si>
    <t xml:space="preserve">Ясінянська селищна територіальна громада </t>
  </si>
  <si>
    <t>Придбання реабілітаційного обладнання закладами охорони здоров'я спроможної мережі Закарпатської області (КНП „Ясінянська міська лікарня” Ясінянської селищної ради)</t>
  </si>
  <si>
    <t>Поточний ремонт окремих приміщень Лазещинського закладу загальної середньої освіти I-III ступенів, за адресою с.Лазещина 922, Рахівського району Закарпатської області</t>
  </si>
  <si>
    <t>Інформація про використання коштів субвенцій із обласного бюджету 
у 2025 році станом на 01.07.2025 року</t>
  </si>
  <si>
    <t xml:space="preserve">Регіональна програма сталої психосоціальної підтримки населення, постраждалого від російської агресії "ТИ ЯК?" на 2023-2025 роки </t>
  </si>
  <si>
    <t>Уточнений план на січень-червень</t>
  </si>
  <si>
    <t xml:space="preserve">Департамент цивільного захисту та оборонної роботи облдержадміністрації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</si>
</sst>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_-* #,##0_р_._-;\-* #,##0_р_._-;_-* &quot;-&quot;_р_._-;_-@_-"/>
    <numFmt numFmtId="178" formatCode="_-* #,##0.00_р_._-;\-* #,##0.00_р_._-;_-* &quot;-&quot;??_р_._-;_-@_-"/>
    <numFmt numFmtId="187" formatCode="#,##0.00_ ;\-#,##0.00\ "/>
    <numFmt numFmtId="193" formatCode="000000"/>
  </numFmts>
  <fonts count="74">
    <font>
      <sz val="10"/>
      <color indexed="8"/>
      <name val="MS Sans Serif"/>
      <charset val="204"/>
    </font>
    <font>
      <sz val="8"/>
      <name val="Times New Roman"/>
      <family val="1"/>
      <charset val="204"/>
    </font>
    <font>
      <sz val="10"/>
      <name val="Helv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MS Sans Serif"/>
      <charset val="204"/>
    </font>
    <font>
      <sz val="12"/>
      <name val="Times New Roman Cyr"/>
      <family val="1"/>
      <charset val="204"/>
    </font>
    <font>
      <b/>
      <sz val="10"/>
      <color indexed="8"/>
      <name val="MS Sans Serif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"/>
      <color indexed="8"/>
      <name val="Courier"/>
    </font>
    <font>
      <b/>
      <sz val="1"/>
      <color indexed="8"/>
      <name val="Courie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44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44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MS Sans Serif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MS Sans Serif"/>
      <charset val="204"/>
    </font>
    <font>
      <sz val="12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6">
    <xf numFmtId="0" fontId="0" fillId="0" borderId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1">
      <protection locked="0"/>
    </xf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2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5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2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" borderId="0" applyNumberFormat="0" applyBorder="0" applyAlignment="0" applyProtection="0"/>
    <xf numFmtId="0" fontId="18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4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1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5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4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21" fillId="0" borderId="0"/>
    <xf numFmtId="0" fontId="49" fillId="0" borderId="0"/>
    <xf numFmtId="0" fontId="19" fillId="21" borderId="0" applyNumberFormat="0" applyBorder="0" applyAlignment="0" applyProtection="0"/>
    <xf numFmtId="0" fontId="20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3" borderId="0" applyNumberFormat="0" applyBorder="0" applyAlignment="0" applyProtection="0"/>
    <xf numFmtId="0" fontId="19" fillId="18" borderId="0" applyNumberFormat="0" applyBorder="0" applyAlignment="0" applyProtection="0"/>
    <xf numFmtId="0" fontId="20" fillId="24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19" fillId="25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24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2" fillId="14" borderId="2" applyNumberFormat="0" applyAlignment="0" applyProtection="0"/>
    <xf numFmtId="0" fontId="22" fillId="5" borderId="2" applyNumberFormat="0" applyAlignment="0" applyProtection="0"/>
    <xf numFmtId="0" fontId="22" fillId="5" borderId="2" applyNumberFormat="0" applyAlignment="0" applyProtection="0"/>
    <xf numFmtId="0" fontId="23" fillId="12" borderId="3" applyNumberFormat="0" applyAlignment="0" applyProtection="0"/>
    <xf numFmtId="0" fontId="23" fillId="3" borderId="3" applyNumberFormat="0" applyAlignment="0" applyProtection="0"/>
    <xf numFmtId="0" fontId="24" fillId="12" borderId="2" applyNumberFormat="0" applyAlignment="0" applyProtection="0"/>
    <xf numFmtId="0" fontId="24" fillId="3" borderId="2" applyNumberFormat="0" applyAlignment="0" applyProtection="0"/>
    <xf numFmtId="0" fontId="25" fillId="9" borderId="0" applyNumberFormat="0" applyBorder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57" fillId="0" borderId="0"/>
    <xf numFmtId="0" fontId="53" fillId="0" borderId="0"/>
    <xf numFmtId="0" fontId="58" fillId="0" borderId="0"/>
    <xf numFmtId="0" fontId="49" fillId="0" borderId="0"/>
    <xf numFmtId="0" fontId="29" fillId="0" borderId="0"/>
    <xf numFmtId="0" fontId="67" fillId="0" borderId="0"/>
    <xf numFmtId="0" fontId="67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>
      <alignment vertical="top"/>
    </xf>
    <xf numFmtId="0" fontId="54" fillId="0" borderId="0">
      <alignment vertical="top"/>
    </xf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9" applyNumberFormat="0" applyFill="0" applyAlignment="0" applyProtection="0"/>
    <xf numFmtId="0" fontId="33" fillId="26" borderId="10" applyNumberFormat="0" applyAlignment="0" applyProtection="0"/>
    <xf numFmtId="0" fontId="33" fillId="26" borderId="10" applyNumberFormat="0" applyAlignment="0" applyProtection="0"/>
    <xf numFmtId="0" fontId="34" fillId="26" borderId="10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8" fillId="3" borderId="2" applyNumberFormat="0" applyAlignment="0" applyProtection="0"/>
    <xf numFmtId="0" fontId="21" fillId="0" borderId="0"/>
    <xf numFmtId="0" fontId="14" fillId="0" borderId="0"/>
    <xf numFmtId="0" fontId="4" fillId="0" borderId="0"/>
    <xf numFmtId="0" fontId="4" fillId="0" borderId="0"/>
    <xf numFmtId="0" fontId="53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" fillId="0" borderId="0"/>
    <xf numFmtId="0" fontId="4" fillId="0" borderId="0"/>
    <xf numFmtId="0" fontId="21" fillId="0" borderId="0"/>
    <xf numFmtId="0" fontId="21" fillId="0" borderId="0"/>
    <xf numFmtId="0" fontId="32" fillId="0" borderId="11" applyNumberFormat="0" applyFill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8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7" borderId="12" applyNumberFormat="0" applyFont="0" applyAlignment="0" applyProtection="0"/>
    <xf numFmtId="0" fontId="21" fillId="7" borderId="12" applyNumberFormat="0" applyFont="0" applyAlignment="0" applyProtection="0"/>
    <xf numFmtId="0" fontId="49" fillId="7" borderId="12" applyNumberFormat="0" applyFont="0" applyAlignment="0" applyProtection="0"/>
    <xf numFmtId="0" fontId="41" fillId="7" borderId="12" applyNumberFormat="0" applyFont="0" applyAlignment="0" applyProtection="0"/>
    <xf numFmtId="0" fontId="23" fillId="3" borderId="3" applyNumberFormat="0" applyAlignment="0" applyProtection="0"/>
    <xf numFmtId="0" fontId="23" fillId="27" borderId="3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14" borderId="0" applyNumberFormat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16" fillId="0" borderId="0">
      <protection locked="0"/>
    </xf>
  </cellStyleXfs>
  <cellXfs count="412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vertical="center" wrapText="1"/>
    </xf>
    <xf numFmtId="0" fontId="13" fillId="0" borderId="0" xfId="169" applyFont="1"/>
    <xf numFmtId="0" fontId="11" fillId="0" borderId="14" xfId="0" applyFont="1" applyBorder="1" applyAlignment="1">
      <alignment horizontal="left" vertical="center"/>
    </xf>
    <xf numFmtId="4" fontId="11" fillId="0" borderId="14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4" fontId="9" fillId="0" borderId="14" xfId="0" applyNumberFormat="1" applyFont="1" applyBorder="1" applyAlignment="1">
      <alignment horizontal="right" vertical="center"/>
    </xf>
    <xf numFmtId="4" fontId="9" fillId="0" borderId="14" xfId="0" applyNumberFormat="1" applyFont="1" applyFill="1" applyBorder="1" applyAlignment="1" applyProtection="1">
      <alignment vertical="center"/>
    </xf>
    <xf numFmtId="4" fontId="11" fillId="0" borderId="14" xfId="0" applyNumberFormat="1" applyFont="1" applyFill="1" applyBorder="1" applyAlignment="1" applyProtection="1">
      <alignment vertical="center"/>
    </xf>
    <xf numFmtId="176" fontId="11" fillId="0" borderId="14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vertical="center"/>
    </xf>
    <xf numFmtId="0" fontId="4" fillId="0" borderId="0" xfId="172" applyNumberForma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wrapText="1"/>
    </xf>
    <xf numFmtId="4" fontId="14" fillId="0" borderId="0" xfId="0" applyNumberFormat="1" applyFont="1" applyFill="1" applyBorder="1" applyAlignment="1" applyProtection="1">
      <alignment horizontal="right"/>
    </xf>
    <xf numFmtId="0" fontId="4" fillId="0" borderId="0" xfId="172" applyNumberFormat="1" applyFill="1" applyBorder="1" applyAlignment="1" applyProtection="1">
      <alignment wrapText="1"/>
    </xf>
    <xf numFmtId="0" fontId="6" fillId="0" borderId="0" xfId="172" applyNumberFormat="1" applyFont="1" applyFill="1" applyBorder="1" applyAlignment="1" applyProtection="1"/>
    <xf numFmtId="49" fontId="11" fillId="0" borderId="14" xfId="172" applyNumberFormat="1" applyFont="1" applyBorder="1" applyAlignment="1">
      <alignment horizontal="center" vertical="center"/>
    </xf>
    <xf numFmtId="0" fontId="11" fillId="0" borderId="14" xfId="172" applyFont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39" fontId="9" fillId="3" borderId="15" xfId="0" applyNumberFormat="1" applyFont="1" applyFill="1" applyBorder="1" applyAlignment="1">
      <alignment horizontal="right" vertical="center" wrapText="1"/>
    </xf>
    <xf numFmtId="4" fontId="11" fillId="0" borderId="14" xfId="172" applyNumberFormat="1" applyFont="1" applyBorder="1" applyAlignment="1">
      <alignment horizontal="right" vertical="center"/>
    </xf>
    <xf numFmtId="4" fontId="9" fillId="0" borderId="14" xfId="172" applyNumberFormat="1" applyFont="1" applyFill="1" applyBorder="1" applyAlignment="1" applyProtection="1">
      <alignment vertical="center"/>
    </xf>
    <xf numFmtId="4" fontId="11" fillId="0" borderId="14" xfId="172" applyNumberFormat="1" applyFont="1" applyFill="1" applyBorder="1" applyAlignment="1" applyProtection="1">
      <alignment vertical="center"/>
    </xf>
    <xf numFmtId="0" fontId="4" fillId="0" borderId="0" xfId="174" applyNumberFormat="1" applyFill="1" applyBorder="1" applyAlignment="1" applyProtection="1"/>
    <xf numFmtId="0" fontId="14" fillId="0" borderId="0" xfId="176" applyFont="1"/>
    <xf numFmtId="0" fontId="14" fillId="0" borderId="0" xfId="176" applyFont="1" applyAlignment="1">
      <alignment horizontal="right"/>
    </xf>
    <xf numFmtId="0" fontId="6" fillId="0" borderId="0" xfId="174" applyNumberFormat="1" applyFont="1" applyFill="1" applyBorder="1" applyAlignment="1" applyProtection="1"/>
    <xf numFmtId="0" fontId="45" fillId="0" borderId="0" xfId="174" applyFont="1" applyAlignment="1">
      <alignment horizontal="left" vertical="center"/>
    </xf>
    <xf numFmtId="0" fontId="4" fillId="0" borderId="0" xfId="174" applyNumberFormat="1" applyFill="1" applyBorder="1" applyAlignment="1" applyProtection="1">
      <alignment wrapText="1"/>
    </xf>
    <xf numFmtId="4" fontId="4" fillId="0" borderId="0" xfId="174" applyNumberFormat="1" applyFill="1" applyBorder="1" applyAlignment="1" applyProtection="1"/>
    <xf numFmtId="4" fontId="11" fillId="0" borderId="14" xfId="174" applyNumberFormat="1" applyFont="1" applyBorder="1" applyAlignment="1">
      <alignment vertical="center"/>
    </xf>
    <xf numFmtId="176" fontId="11" fillId="0" borderId="14" xfId="177" applyNumberFormat="1" applyFont="1" applyBorder="1" applyAlignment="1">
      <alignment vertical="center"/>
    </xf>
    <xf numFmtId="0" fontId="9" fillId="0" borderId="14" xfId="174" applyFont="1" applyBorder="1" applyAlignment="1">
      <alignment horizontal="center" vertical="center"/>
    </xf>
    <xf numFmtId="0" fontId="10" fillId="0" borderId="14" xfId="177" applyFont="1" applyFill="1" applyBorder="1" applyAlignment="1">
      <alignment horizontal="left" vertical="center" wrapText="1"/>
    </xf>
    <xf numFmtId="4" fontId="10" fillId="0" borderId="14" xfId="178" applyNumberFormat="1" applyFont="1" applyFill="1" applyBorder="1" applyAlignment="1" applyProtection="1">
      <alignment horizontal="right" vertical="center"/>
    </xf>
    <xf numFmtId="176" fontId="9" fillId="0" borderId="14" xfId="177" applyNumberFormat="1" applyFont="1" applyBorder="1" applyAlignment="1">
      <alignment vertical="center"/>
    </xf>
    <xf numFmtId="4" fontId="9" fillId="0" borderId="14" xfId="174" applyNumberFormat="1" applyFont="1" applyFill="1" applyBorder="1" applyAlignment="1" applyProtection="1">
      <alignment horizontal="right" vertical="center"/>
    </xf>
    <xf numFmtId="4" fontId="9" fillId="0" borderId="14" xfId="174" applyNumberFormat="1" applyFont="1" applyBorder="1" applyAlignment="1">
      <alignment horizontal="right" vertical="center"/>
    </xf>
    <xf numFmtId="4" fontId="10" fillId="0" borderId="14" xfId="0" applyNumberFormat="1" applyFont="1" applyBorder="1" applyAlignment="1">
      <alignment vertical="center"/>
    </xf>
    <xf numFmtId="4" fontId="11" fillId="0" borderId="14" xfId="174" applyNumberFormat="1" applyFont="1" applyFill="1" applyBorder="1" applyAlignment="1" applyProtection="1">
      <alignment vertical="center"/>
    </xf>
    <xf numFmtId="0" fontId="9" fillId="0" borderId="14" xfId="174" applyNumberFormat="1" applyFont="1" applyFill="1" applyBorder="1" applyAlignment="1" applyProtection="1">
      <alignment vertical="center"/>
    </xf>
    <xf numFmtId="3" fontId="12" fillId="0" borderId="14" xfId="176" applyNumberFormat="1" applyFont="1" applyBorder="1" applyAlignment="1">
      <alignment vertical="center" wrapText="1"/>
    </xf>
    <xf numFmtId="0" fontId="47" fillId="0" borderId="0" xfId="176" applyFont="1"/>
    <xf numFmtId="4" fontId="12" fillId="0" borderId="14" xfId="176" applyNumberFormat="1" applyFont="1" applyBorder="1" applyAlignment="1">
      <alignment horizontal="right" vertical="center"/>
    </xf>
    <xf numFmtId="4" fontId="12" fillId="0" borderId="14" xfId="175" applyNumberFormat="1" applyFont="1" applyBorder="1" applyAlignment="1">
      <alignment horizontal="right" vertical="center"/>
    </xf>
    <xf numFmtId="4" fontId="10" fillId="0" borderId="14" xfId="176" applyNumberFormat="1" applyFont="1" applyBorder="1" applyAlignment="1">
      <alignment horizontal="right" vertical="center"/>
    </xf>
    <xf numFmtId="3" fontId="12" fillId="0" borderId="14" xfId="175" applyNumberFormat="1" applyFont="1" applyFill="1" applyBorder="1" applyAlignment="1">
      <alignment vertical="center" wrapText="1"/>
    </xf>
    <xf numFmtId="3" fontId="10" fillId="0" borderId="14" xfId="175" applyNumberFormat="1" applyFont="1" applyBorder="1" applyAlignment="1">
      <alignment vertical="center"/>
    </xf>
    <xf numFmtId="3" fontId="10" fillId="0" borderId="14" xfId="175" applyNumberFormat="1" applyFont="1" applyBorder="1" applyAlignment="1">
      <alignment vertical="center" wrapText="1"/>
    </xf>
    <xf numFmtId="4" fontId="0" fillId="0" borderId="0" xfId="0" applyNumberFormat="1" applyFill="1" applyBorder="1" applyAlignment="1" applyProtection="1"/>
    <xf numFmtId="0" fontId="52" fillId="0" borderId="0" xfId="0" applyNumberFormat="1" applyFont="1" applyFill="1" applyBorder="1" applyAlignment="1" applyProtection="1"/>
    <xf numFmtId="1" fontId="0" fillId="0" borderId="0" xfId="0" applyNumberFormat="1" applyFill="1" applyBorder="1" applyAlignment="1" applyProtection="1">
      <alignment horizontal="center"/>
    </xf>
    <xf numFmtId="0" fontId="6" fillId="28" borderId="0" xfId="0" applyNumberFormat="1" applyFont="1" applyFill="1" applyBorder="1" applyAlignment="1" applyProtection="1"/>
    <xf numFmtId="4" fontId="6" fillId="0" borderId="0" xfId="174" applyNumberFormat="1" applyFont="1" applyFill="1" applyBorder="1" applyAlignment="1" applyProtection="1"/>
    <xf numFmtId="0" fontId="10" fillId="0" borderId="0" xfId="0" applyFont="1"/>
    <xf numFmtId="0" fontId="14" fillId="29" borderId="0" xfId="0" applyFont="1" applyFill="1"/>
    <xf numFmtId="176" fontId="14" fillId="29" borderId="0" xfId="0" applyNumberFormat="1" applyFont="1" applyFill="1"/>
    <xf numFmtId="0" fontId="47" fillId="29" borderId="0" xfId="0" applyFont="1" applyFill="1"/>
    <xf numFmtId="176" fontId="47" fillId="29" borderId="0" xfId="0" applyNumberFormat="1" applyFont="1" applyFill="1"/>
    <xf numFmtId="0" fontId="48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176" fontId="14" fillId="0" borderId="0" xfId="0" applyNumberFormat="1" applyFont="1"/>
    <xf numFmtId="0" fontId="10" fillId="0" borderId="14" xfId="0" applyFont="1" applyBorder="1" applyAlignment="1">
      <alignment vertical="center" wrapText="1"/>
    </xf>
    <xf numFmtId="49" fontId="4" fillId="0" borderId="0" xfId="172" applyNumberFormat="1" applyFill="1" applyBorder="1" applyAlignment="1" applyProtection="1">
      <alignment horizontal="center"/>
    </xf>
    <xf numFmtId="39" fontId="9" fillId="3" borderId="14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 applyProtection="1">
      <alignment vertical="center"/>
    </xf>
    <xf numFmtId="0" fontId="10" fillId="0" borderId="14" xfId="0" applyFont="1" applyBorder="1" applyAlignment="1">
      <alignment horizontal="left" vertical="center"/>
    </xf>
    <xf numFmtId="4" fontId="6" fillId="0" borderId="0" xfId="0" applyNumberFormat="1" applyFont="1" applyFill="1" applyBorder="1" applyAlignment="1" applyProtection="1"/>
    <xf numFmtId="4" fontId="12" fillId="0" borderId="14" xfId="172" applyNumberFormat="1" applyFont="1" applyBorder="1" applyAlignment="1">
      <alignment horizontal="right" vertical="center"/>
    </xf>
    <xf numFmtId="39" fontId="10" fillId="3" borderId="14" xfId="0" applyNumberFormat="1" applyFont="1" applyFill="1" applyBorder="1" applyAlignment="1">
      <alignment horizontal="right" vertical="center" wrapText="1"/>
    </xf>
    <xf numFmtId="4" fontId="12" fillId="0" borderId="14" xfId="176" applyNumberFormat="1" applyFont="1" applyFill="1" applyBorder="1" applyAlignment="1">
      <alignment horizontal="right" vertical="center"/>
    </xf>
    <xf numFmtId="4" fontId="12" fillId="0" borderId="14" xfId="0" applyNumberFormat="1" applyFont="1" applyFill="1" applyBorder="1" applyAlignment="1" applyProtection="1">
      <alignment vertical="center"/>
    </xf>
    <xf numFmtId="4" fontId="10" fillId="0" borderId="14" xfId="0" applyNumberFormat="1" applyFont="1" applyFill="1" applyBorder="1" applyAlignment="1" applyProtection="1">
      <alignment vertical="center"/>
    </xf>
    <xf numFmtId="0" fontId="47" fillId="29" borderId="0" xfId="0" applyFont="1" applyFill="1" applyAlignment="1">
      <alignment horizontal="right"/>
    </xf>
    <xf numFmtId="176" fontId="47" fillId="29" borderId="0" xfId="0" applyNumberFormat="1" applyFont="1" applyFill="1" applyAlignment="1">
      <alignment horizontal="right"/>
    </xf>
    <xf numFmtId="1" fontId="12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0" fillId="0" borderId="14" xfId="176" applyFont="1" applyBorder="1" applyAlignment="1">
      <alignment vertical="center"/>
    </xf>
    <xf numFmtId="4" fontId="10" fillId="0" borderId="14" xfId="176" applyNumberFormat="1" applyFont="1" applyBorder="1" applyAlignment="1">
      <alignment vertical="center"/>
    </xf>
    <xf numFmtId="0" fontId="51" fillId="0" borderId="0" xfId="174" applyNumberFormat="1" applyFont="1" applyFill="1" applyBorder="1" applyAlignment="1" applyProtection="1"/>
    <xf numFmtId="0" fontId="51" fillId="0" borderId="0" xfId="172" applyNumberFormat="1" applyFont="1" applyFill="1" applyBorder="1" applyAlignment="1" applyProtection="1"/>
    <xf numFmtId="0" fontId="51" fillId="0" borderId="0" xfId="0" applyNumberFormat="1" applyFont="1" applyFill="1" applyBorder="1" applyAlignment="1" applyProtection="1"/>
    <xf numFmtId="1" fontId="11" fillId="0" borderId="14" xfId="0" applyNumberFormat="1" applyFont="1" applyBorder="1" applyAlignment="1">
      <alignment horizontal="center" vertical="center"/>
    </xf>
    <xf numFmtId="4" fontId="12" fillId="0" borderId="14" xfId="0" applyNumberFormat="1" applyFont="1" applyFill="1" applyBorder="1" applyAlignment="1" applyProtection="1">
      <alignment horizontal="right" vertical="center"/>
    </xf>
    <xf numFmtId="4" fontId="12" fillId="29" borderId="14" xfId="0" applyNumberFormat="1" applyFont="1" applyFill="1" applyBorder="1" applyAlignment="1" applyProtection="1">
      <alignment vertical="center"/>
    </xf>
    <xf numFmtId="4" fontId="12" fillId="29" borderId="14" xfId="0" applyNumberFormat="1" applyFont="1" applyFill="1" applyBorder="1" applyAlignment="1" applyProtection="1">
      <alignment horizontal="right" vertical="center"/>
    </xf>
    <xf numFmtId="4" fontId="11" fillId="29" borderId="14" xfId="0" applyNumberFormat="1" applyFont="1" applyFill="1" applyBorder="1" applyAlignment="1" applyProtection="1">
      <alignment vertical="center"/>
    </xf>
    <xf numFmtId="1" fontId="9" fillId="0" borderId="14" xfId="0" applyNumberFormat="1" applyFont="1" applyBorder="1" applyAlignment="1">
      <alignment horizontal="center" vertical="center"/>
    </xf>
    <xf numFmtId="4" fontId="10" fillId="0" borderId="14" xfId="0" applyNumberFormat="1" applyFont="1" applyFill="1" applyBorder="1" applyAlignment="1" applyProtection="1">
      <alignment horizontal="right" vertical="center"/>
    </xf>
    <xf numFmtId="4" fontId="10" fillId="29" borderId="14" xfId="0" applyNumberFormat="1" applyFont="1" applyFill="1" applyBorder="1" applyAlignment="1" applyProtection="1">
      <alignment vertical="center"/>
    </xf>
    <xf numFmtId="4" fontId="10" fillId="29" borderId="14" xfId="0" applyNumberFormat="1" applyFont="1" applyFill="1" applyBorder="1" applyAlignment="1" applyProtection="1">
      <alignment horizontal="right" vertical="center"/>
    </xf>
    <xf numFmtId="4" fontId="9" fillId="29" borderId="14" xfId="0" applyNumberFormat="1" applyFont="1" applyFill="1" applyBorder="1" applyAlignment="1" applyProtection="1">
      <alignment vertical="center"/>
    </xf>
    <xf numFmtId="2" fontId="9" fillId="0" borderId="14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1" fontId="12" fillId="28" borderId="14" xfId="0" applyNumberFormat="1" applyFont="1" applyFill="1" applyBorder="1" applyAlignment="1">
      <alignment horizontal="center" vertical="center" wrapText="1"/>
    </xf>
    <xf numFmtId="2" fontId="11" fillId="28" borderId="14" xfId="0" applyNumberFormat="1" applyFont="1" applyFill="1" applyBorder="1" applyAlignment="1" applyProtection="1">
      <alignment vertical="center" wrapText="1"/>
    </xf>
    <xf numFmtId="4" fontId="11" fillId="28" borderId="14" xfId="0" applyNumberFormat="1" applyFont="1" applyFill="1" applyBorder="1" applyAlignment="1" applyProtection="1">
      <alignment vertical="center"/>
    </xf>
    <xf numFmtId="4" fontId="12" fillId="28" borderId="14" xfId="0" applyNumberFormat="1" applyFont="1" applyFill="1" applyBorder="1" applyAlignment="1" applyProtection="1">
      <alignment vertical="center"/>
    </xf>
    <xf numFmtId="4" fontId="12" fillId="28" borderId="14" xfId="0" applyNumberFormat="1" applyFont="1" applyFill="1" applyBorder="1" applyAlignment="1" applyProtection="1">
      <alignment horizontal="right" vertical="center"/>
    </xf>
    <xf numFmtId="1" fontId="10" fillId="0" borderId="14" xfId="0" applyNumberFormat="1" applyFont="1" applyFill="1" applyBorder="1" applyAlignment="1">
      <alignment horizontal="center" vertical="center"/>
    </xf>
    <xf numFmtId="4" fontId="10" fillId="0" borderId="14" xfId="170" applyNumberFormat="1" applyFont="1" applyBorder="1" applyAlignment="1">
      <alignment vertical="center"/>
    </xf>
    <xf numFmtId="1" fontId="12" fillId="28" borderId="14" xfId="0" applyNumberFormat="1" applyFont="1" applyFill="1" applyBorder="1" applyAlignment="1">
      <alignment horizontal="center" vertical="center"/>
    </xf>
    <xf numFmtId="2" fontId="11" fillId="28" borderId="14" xfId="0" applyNumberFormat="1" applyFont="1" applyFill="1" applyBorder="1" applyAlignment="1">
      <alignment vertical="center" wrapText="1"/>
    </xf>
    <xf numFmtId="2" fontId="10" fillId="0" borderId="14" xfId="0" applyNumberFormat="1" applyFont="1" applyFill="1" applyBorder="1" applyAlignment="1">
      <alignment vertical="center" wrapText="1"/>
    </xf>
    <xf numFmtId="4" fontId="10" fillId="29" borderId="14" xfId="179" applyNumberFormat="1" applyFont="1" applyFill="1" applyBorder="1" applyAlignment="1">
      <alignment vertical="center" wrapText="1"/>
    </xf>
    <xf numFmtId="2" fontId="10" fillId="0" borderId="14" xfId="0" applyNumberFormat="1" applyFont="1" applyBorder="1" applyAlignment="1">
      <alignment vertical="center" wrapText="1"/>
    </xf>
    <xf numFmtId="1" fontId="10" fillId="0" borderId="14" xfId="0" applyNumberFormat="1" applyFont="1" applyBorder="1" applyAlignment="1">
      <alignment horizontal="center" vertical="center"/>
    </xf>
    <xf numFmtId="2" fontId="12" fillId="28" borderId="14" xfId="0" applyNumberFormat="1" applyFont="1" applyFill="1" applyBorder="1" applyAlignment="1" applyProtection="1">
      <alignment vertical="center" wrapText="1"/>
      <protection hidden="1"/>
    </xf>
    <xf numFmtId="2" fontId="12" fillId="0" borderId="14" xfId="0" applyNumberFormat="1" applyFont="1" applyFill="1" applyBorder="1" applyAlignment="1" applyProtection="1">
      <alignment vertical="center" wrapText="1"/>
      <protection hidden="1"/>
    </xf>
    <xf numFmtId="4" fontId="12" fillId="0" borderId="14" xfId="0" applyNumberFormat="1" applyFont="1" applyFill="1" applyBorder="1" applyAlignment="1">
      <alignment horizontal="right" vertical="center"/>
    </xf>
    <xf numFmtId="1" fontId="10" fillId="0" borderId="14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 applyProtection="1">
      <alignment vertical="center" wrapText="1"/>
      <protection hidden="1"/>
    </xf>
    <xf numFmtId="4" fontId="12" fillId="0" borderId="14" xfId="0" applyNumberFormat="1" applyFont="1" applyFill="1" applyBorder="1" applyAlignment="1" applyProtection="1">
      <alignment horizontal="right" vertical="center" wrapText="1"/>
      <protection hidden="1"/>
    </xf>
    <xf numFmtId="2" fontId="10" fillId="0" borderId="14" xfId="171" applyNumberFormat="1" applyFont="1" applyFill="1" applyBorder="1" applyAlignment="1" applyProtection="1">
      <alignment horizontal="left" vertical="center" wrapText="1"/>
    </xf>
    <xf numFmtId="1" fontId="12" fillId="0" borderId="14" xfId="0" applyNumberFormat="1" applyFont="1" applyFill="1" applyBorder="1" applyAlignment="1" applyProtection="1">
      <alignment horizontal="center" vertical="center"/>
      <protection hidden="1"/>
    </xf>
    <xf numFmtId="1" fontId="10" fillId="0" borderId="14" xfId="0" applyNumberFormat="1" applyFont="1" applyFill="1" applyBorder="1" applyAlignment="1" applyProtection="1">
      <alignment horizontal="center" vertical="center"/>
      <protection hidden="1"/>
    </xf>
    <xf numFmtId="1" fontId="11" fillId="28" borderId="14" xfId="0" applyNumberFormat="1" applyFont="1" applyFill="1" applyBorder="1" applyAlignment="1" applyProtection="1">
      <alignment horizontal="center" vertical="center"/>
    </xf>
    <xf numFmtId="2" fontId="10" fillId="0" borderId="14" xfId="177" applyNumberFormat="1" applyFont="1" applyFill="1" applyBorder="1" applyAlignment="1">
      <alignment horizontal="left" vertical="center" wrapText="1"/>
    </xf>
    <xf numFmtId="4" fontId="10" fillId="3" borderId="14" xfId="0" applyNumberFormat="1" applyFont="1" applyFill="1" applyBorder="1" applyAlignment="1">
      <alignment horizontal="right" vertical="center" wrapText="1"/>
    </xf>
    <xf numFmtId="2" fontId="12" fillId="28" borderId="14" xfId="0" applyNumberFormat="1" applyFont="1" applyFill="1" applyBorder="1" applyAlignment="1">
      <alignment vertical="center" wrapText="1"/>
    </xf>
    <xf numFmtId="2" fontId="12" fillId="28" borderId="14" xfId="176" applyNumberFormat="1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2" fontId="0" fillId="0" borderId="0" xfId="0" applyNumberFormat="1" applyFill="1" applyBorder="1" applyAlignment="1" applyProtection="1"/>
    <xf numFmtId="39" fontId="7" fillId="3" borderId="0" xfId="0" applyNumberFormat="1" applyFont="1" applyFill="1" applyBorder="1" applyAlignment="1">
      <alignment horizontal="right" vertical="center" wrapText="1"/>
    </xf>
    <xf numFmtId="0" fontId="13" fillId="0" borderId="0" xfId="169" applyFont="1" applyBorder="1"/>
    <xf numFmtId="0" fontId="9" fillId="3" borderId="14" xfId="0" applyFont="1" applyFill="1" applyBorder="1" applyAlignment="1">
      <alignment horizontal="center" vertical="center" wrapText="1"/>
    </xf>
    <xf numFmtId="39" fontId="11" fillId="3" borderId="14" xfId="0" applyNumberFormat="1" applyFont="1" applyFill="1" applyBorder="1" applyAlignment="1">
      <alignment horizontal="right" vertical="center" wrapText="1"/>
    </xf>
    <xf numFmtId="0" fontId="10" fillId="0" borderId="14" xfId="170" applyFont="1" applyBorder="1" applyAlignment="1">
      <alignment horizontal="center" vertical="center"/>
    </xf>
    <xf numFmtId="0" fontId="10" fillId="0" borderId="14" xfId="170" applyFont="1" applyBorder="1" applyAlignment="1">
      <alignment vertical="center" wrapText="1"/>
    </xf>
    <xf numFmtId="0" fontId="12" fillId="0" borderId="14" xfId="170" applyFont="1" applyBorder="1" applyAlignment="1">
      <alignment vertical="center" wrapText="1"/>
    </xf>
    <xf numFmtId="49" fontId="10" fillId="0" borderId="14" xfId="170" applyNumberFormat="1" applyFont="1" applyBorder="1" applyAlignment="1">
      <alignment horizontal="center" vertical="center"/>
    </xf>
    <xf numFmtId="4" fontId="9" fillId="3" borderId="14" xfId="0" applyNumberFormat="1" applyFont="1" applyFill="1" applyBorder="1" applyAlignment="1">
      <alignment horizontal="right" vertical="center" wrapText="1"/>
    </xf>
    <xf numFmtId="4" fontId="53" fillId="0" borderId="0" xfId="170" applyNumberFormat="1" applyBorder="1" applyAlignment="1">
      <alignment vertical="center"/>
    </xf>
    <xf numFmtId="0" fontId="9" fillId="3" borderId="16" xfId="0" applyFont="1" applyFill="1" applyBorder="1" applyAlignment="1">
      <alignment vertical="center" wrapText="1"/>
    </xf>
    <xf numFmtId="4" fontId="9" fillId="3" borderId="14" xfId="0" applyNumberFormat="1" applyFont="1" applyFill="1" applyBorder="1" applyAlignment="1">
      <alignment vertical="center" wrapText="1"/>
    </xf>
    <xf numFmtId="1" fontId="10" fillId="0" borderId="17" xfId="0" applyNumberFormat="1" applyFont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12" fillId="28" borderId="14" xfId="171" applyNumberFormat="1" applyFont="1" applyFill="1" applyBorder="1" applyAlignment="1" applyProtection="1">
      <alignment horizontal="right" vertical="center" wrapText="1"/>
    </xf>
    <xf numFmtId="0" fontId="9" fillId="3" borderId="18" xfId="0" applyFont="1" applyFill="1" applyBorder="1" applyAlignment="1">
      <alignment vertical="center" wrapText="1"/>
    </xf>
    <xf numFmtId="4" fontId="11" fillId="28" borderId="14" xfId="0" applyNumberFormat="1" applyFont="1" applyFill="1" applyBorder="1" applyAlignment="1">
      <alignment horizontal="right" vertical="center"/>
    </xf>
    <xf numFmtId="4" fontId="11" fillId="0" borderId="14" xfId="0" applyNumberFormat="1" applyFont="1" applyFill="1" applyBorder="1" applyAlignment="1">
      <alignment horizontal="right" vertical="center"/>
    </xf>
    <xf numFmtId="4" fontId="9" fillId="0" borderId="14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 wrapText="1"/>
    </xf>
    <xf numFmtId="39" fontId="56" fillId="3" borderId="0" xfId="0" applyNumberFormat="1" applyFont="1" applyFill="1" applyBorder="1" applyAlignment="1">
      <alignment horizontal="right" vertical="center" wrapText="1"/>
    </xf>
    <xf numFmtId="176" fontId="11" fillId="28" borderId="14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9" fillId="0" borderId="14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 applyProtection="1">
      <alignment vertical="center"/>
    </xf>
    <xf numFmtId="0" fontId="10" fillId="3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49" fontId="12" fillId="0" borderId="14" xfId="0" applyNumberFormat="1" applyFont="1" applyBorder="1" applyAlignment="1">
      <alignment horizontal="center" vertical="center" wrapText="1"/>
    </xf>
    <xf numFmtId="176" fontId="10" fillId="0" borderId="14" xfId="152" applyNumberFormat="1" applyFont="1" applyBorder="1" applyAlignment="1">
      <alignment horizontal="left" vertical="center" wrapText="1"/>
    </xf>
    <xf numFmtId="176" fontId="10" fillId="0" borderId="14" xfId="0" applyNumberFormat="1" applyFont="1" applyBorder="1" applyAlignment="1">
      <alignment vertical="center"/>
    </xf>
    <xf numFmtId="176" fontId="10" fillId="29" borderId="14" xfId="0" applyNumberFormat="1" applyFont="1" applyFill="1" applyBorder="1" applyAlignment="1">
      <alignment vertical="center" wrapText="1"/>
    </xf>
    <xf numFmtId="3" fontId="10" fillId="0" borderId="14" xfId="0" applyNumberFormat="1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 wrapText="1"/>
    </xf>
    <xf numFmtId="3" fontId="10" fillId="0" borderId="14" xfId="0" applyNumberFormat="1" applyFont="1" applyBorder="1" applyAlignment="1">
      <alignment vertical="center" wrapText="1"/>
    </xf>
    <xf numFmtId="0" fontId="10" fillId="0" borderId="14" xfId="152" applyFont="1" applyBorder="1" applyAlignment="1">
      <alignment horizontal="left" vertical="center" wrapText="1"/>
    </xf>
    <xf numFmtId="0" fontId="47" fillId="0" borderId="0" xfId="0" applyFont="1"/>
    <xf numFmtId="176" fontId="10" fillId="0" borderId="14" xfId="152" applyNumberFormat="1" applyFont="1" applyBorder="1" applyAlignment="1">
      <alignment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176" fontId="10" fillId="0" borderId="14" xfId="153" applyNumberFormat="1" applyFont="1" applyBorder="1" applyAlignment="1">
      <alignment horizontal="left" vertical="center" wrapText="1"/>
    </xf>
    <xf numFmtId="49" fontId="12" fillId="29" borderId="14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4" fontId="10" fillId="0" borderId="14" xfId="137" applyNumberFormat="1" applyFont="1" applyBorder="1" applyAlignment="1">
      <alignment vertical="center" wrapText="1"/>
    </xf>
    <xf numFmtId="4" fontId="10" fillId="0" borderId="14" xfId="176" applyNumberFormat="1" applyFont="1" applyBorder="1"/>
    <xf numFmtId="0" fontId="10" fillId="0" borderId="14" xfId="176" applyFont="1" applyBorder="1"/>
    <xf numFmtId="49" fontId="12" fillId="33" borderId="14" xfId="0" applyNumberFormat="1" applyFont="1" applyFill="1" applyBorder="1" applyAlignment="1">
      <alignment horizontal="center" vertical="center"/>
    </xf>
    <xf numFmtId="0" fontId="12" fillId="33" borderId="14" xfId="0" applyFont="1" applyFill="1" applyBorder="1" applyAlignment="1">
      <alignment horizontal="center" vertical="center" wrapText="1"/>
    </xf>
    <xf numFmtId="176" fontId="12" fillId="33" borderId="14" xfId="0" applyNumberFormat="1" applyFont="1" applyFill="1" applyBorder="1" applyAlignment="1">
      <alignment vertical="center" wrapText="1"/>
    </xf>
    <xf numFmtId="49" fontId="12" fillId="33" borderId="14" xfId="0" applyNumberFormat="1" applyFont="1" applyFill="1" applyBorder="1" applyAlignment="1">
      <alignment horizontal="center" vertical="center" wrapText="1"/>
    </xf>
    <xf numFmtId="3" fontId="12" fillId="33" borderId="14" xfId="0" applyNumberFormat="1" applyFont="1" applyFill="1" applyBorder="1" applyAlignment="1">
      <alignment horizontal="center" vertical="center" wrapText="1"/>
    </xf>
    <xf numFmtId="2" fontId="12" fillId="33" borderId="14" xfId="0" applyNumberFormat="1" applyFont="1" applyFill="1" applyBorder="1" applyAlignment="1">
      <alignment horizontal="center" vertical="center" wrapText="1"/>
    </xf>
    <xf numFmtId="0" fontId="12" fillId="33" borderId="14" xfId="0" applyFont="1" applyFill="1" applyBorder="1" applyAlignment="1">
      <alignment horizontal="center" vertical="center"/>
    </xf>
    <xf numFmtId="176" fontId="12" fillId="33" borderId="14" xfId="0" applyNumberFormat="1" applyFont="1" applyFill="1" applyBorder="1" applyAlignment="1">
      <alignment vertical="center"/>
    </xf>
    <xf numFmtId="0" fontId="10" fillId="33" borderId="14" xfId="0" applyFont="1" applyFill="1" applyBorder="1" applyAlignment="1">
      <alignment horizontal="center" vertical="center"/>
    </xf>
    <xf numFmtId="0" fontId="12" fillId="33" borderId="14" xfId="0" applyFont="1" applyFill="1" applyBorder="1" applyAlignment="1">
      <alignment vertical="center" wrapText="1"/>
    </xf>
    <xf numFmtId="4" fontId="10" fillId="0" borderId="14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4" fontId="10" fillId="0" borderId="14" xfId="138" applyNumberFormat="1" applyFont="1" applyBorder="1" applyAlignment="1">
      <alignment vertical="center"/>
    </xf>
    <xf numFmtId="0" fontId="10" fillId="0" borderId="14" xfId="179" applyFont="1" applyBorder="1" applyAlignment="1">
      <alignment vertical="center" wrapText="1"/>
    </xf>
    <xf numFmtId="0" fontId="10" fillId="0" borderId="14" xfId="179" applyFont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 applyProtection="1">
      <alignment horizontal="right" vertical="center"/>
    </xf>
    <xf numFmtId="4" fontId="12" fillId="3" borderId="14" xfId="0" applyNumberFormat="1" applyFont="1" applyFill="1" applyBorder="1" applyAlignment="1">
      <alignment horizontal="right" vertical="center" wrapText="1"/>
    </xf>
    <xf numFmtId="0" fontId="10" fillId="0" borderId="14" xfId="139" applyFont="1" applyBorder="1" applyAlignment="1">
      <alignment vertical="center" wrapText="1"/>
    </xf>
    <xf numFmtId="0" fontId="10" fillId="0" borderId="14" xfId="139" applyFont="1" applyBorder="1" applyAlignment="1">
      <alignment horizontal="left" vertical="center" wrapText="1"/>
    </xf>
    <xf numFmtId="0" fontId="10" fillId="0" borderId="14" xfId="138" applyFont="1" applyBorder="1" applyAlignment="1">
      <alignment vertical="center" wrapText="1"/>
    </xf>
    <xf numFmtId="0" fontId="12" fillId="0" borderId="14" xfId="138" applyFont="1" applyBorder="1" applyAlignment="1">
      <alignment vertical="center" wrapText="1"/>
    </xf>
    <xf numFmtId="0" fontId="50" fillId="0" borderId="0" xfId="0" applyFont="1"/>
    <xf numFmtId="4" fontId="9" fillId="3" borderId="15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left" vertical="center" wrapText="1"/>
    </xf>
    <xf numFmtId="2" fontId="11" fillId="28" borderId="18" xfId="0" applyNumberFormat="1" applyFont="1" applyFill="1" applyBorder="1" applyAlignment="1" applyProtection="1">
      <alignment horizontal="center" vertical="center" wrapText="1"/>
    </xf>
    <xf numFmtId="2" fontId="11" fillId="0" borderId="18" xfId="0" applyNumberFormat="1" applyFont="1" applyBorder="1" applyAlignment="1">
      <alignment horizontal="left" vertical="center" wrapText="1"/>
    </xf>
    <xf numFmtId="2" fontId="9" fillId="0" borderId="18" xfId="0" applyNumberFormat="1" applyFont="1" applyBorder="1" applyAlignment="1">
      <alignment horizontal="left" vertical="center" wrapText="1"/>
    </xf>
    <xf numFmtId="2" fontId="11" fillId="0" borderId="18" xfId="0" applyNumberFormat="1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0" fillId="0" borderId="18" xfId="138" applyFont="1" applyBorder="1" applyAlignment="1">
      <alignment vertical="center" wrapText="1"/>
    </xf>
    <xf numFmtId="0" fontId="11" fillId="3" borderId="19" xfId="0" applyFont="1" applyFill="1" applyBorder="1" applyAlignment="1">
      <alignment horizontal="left" vertical="center" wrapText="1"/>
    </xf>
    <xf numFmtId="2" fontId="9" fillId="0" borderId="18" xfId="0" applyNumberFormat="1" applyFont="1" applyBorder="1" applyAlignment="1">
      <alignment vertical="center" wrapText="1"/>
    </xf>
    <xf numFmtId="2" fontId="10" fillId="0" borderId="16" xfId="0" applyNumberFormat="1" applyFont="1" applyBorder="1" applyAlignment="1">
      <alignment vertical="center" wrapText="1"/>
    </xf>
    <xf numFmtId="0" fontId="10" fillId="3" borderId="18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2" fontId="11" fillId="28" borderId="18" xfId="0" applyNumberFormat="1" applyFont="1" applyFill="1" applyBorder="1" applyAlignment="1" applyProtection="1">
      <alignment vertical="center" wrapText="1"/>
    </xf>
    <xf numFmtId="2" fontId="10" fillId="0" borderId="18" xfId="0" applyNumberFormat="1" applyFont="1" applyFill="1" applyBorder="1" applyAlignment="1">
      <alignment horizontal="left" vertical="center" wrapText="1"/>
    </xf>
    <xf numFmtId="2" fontId="10" fillId="0" borderId="18" xfId="0" applyNumberFormat="1" applyFont="1" applyBorder="1" applyAlignment="1">
      <alignment horizontal="left" vertical="center" wrapText="1"/>
    </xf>
    <xf numFmtId="2" fontId="11" fillId="28" borderId="18" xfId="0" applyNumberFormat="1" applyFont="1" applyFill="1" applyBorder="1" applyAlignment="1">
      <alignment vertical="center" wrapText="1"/>
    </xf>
    <xf numFmtId="2" fontId="9" fillId="0" borderId="20" xfId="172" applyNumberFormat="1" applyFont="1" applyBorder="1" applyAlignment="1">
      <alignment vertical="center" wrapText="1"/>
    </xf>
    <xf numFmtId="4" fontId="10" fillId="29" borderId="20" xfId="179" applyNumberFormat="1" applyFont="1" applyFill="1" applyBorder="1" applyAlignment="1">
      <alignment vertical="center" wrapText="1"/>
    </xf>
    <xf numFmtId="176" fontId="9" fillId="0" borderId="20" xfId="0" applyNumberFormat="1" applyFont="1" applyFill="1" applyBorder="1" applyAlignment="1">
      <alignment horizontal="right" vertical="center"/>
    </xf>
    <xf numFmtId="4" fontId="10" fillId="29" borderId="20" xfId="0" applyNumberFormat="1" applyFont="1" applyFill="1" applyBorder="1" applyAlignment="1" applyProtection="1">
      <alignment vertical="center"/>
    </xf>
    <xf numFmtId="39" fontId="68" fillId="34" borderId="25" xfId="0" applyNumberFormat="1" applyFont="1" applyFill="1" applyBorder="1" applyAlignment="1">
      <alignment horizontal="right" vertical="center" wrapText="1"/>
    </xf>
    <xf numFmtId="39" fontId="69" fillId="34" borderId="25" xfId="0" applyNumberFormat="1" applyFont="1" applyFill="1" applyBorder="1" applyAlignment="1">
      <alignment horizontal="right" vertical="center" wrapText="1"/>
    </xf>
    <xf numFmtId="1" fontId="12" fillId="0" borderId="14" xfId="0" applyNumberFormat="1" applyFont="1" applyBorder="1" applyAlignment="1" applyProtection="1">
      <alignment horizontal="center" vertical="center"/>
      <protection hidden="1"/>
    </xf>
    <xf numFmtId="2" fontId="12" fillId="0" borderId="14" xfId="0" applyNumberFormat="1" applyFont="1" applyBorder="1" applyAlignment="1" applyProtection="1">
      <alignment vertical="center" wrapText="1"/>
      <protection hidden="1"/>
    </xf>
    <xf numFmtId="0" fontId="9" fillId="0" borderId="0" xfId="0" applyFont="1"/>
    <xf numFmtId="0" fontId="0" fillId="0" borderId="0" xfId="0" applyAlignment="1">
      <alignment wrapText="1"/>
    </xf>
    <xf numFmtId="0" fontId="0" fillId="0" borderId="0" xfId="0"/>
    <xf numFmtId="4" fontId="0" fillId="0" borderId="0" xfId="0" applyNumberFormat="1"/>
    <xf numFmtId="0" fontId="59" fillId="0" borderId="0" xfId="0" applyFont="1"/>
    <xf numFmtId="39" fontId="68" fillId="34" borderId="0" xfId="0" applyNumberFormat="1" applyFont="1" applyFill="1" applyBorder="1" applyAlignment="1">
      <alignment horizontal="right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right"/>
    </xf>
    <xf numFmtId="0" fontId="10" fillId="0" borderId="14" xfId="137" applyFont="1" applyBorder="1" applyAlignment="1">
      <alignment vertical="center" wrapText="1"/>
    </xf>
    <xf numFmtId="4" fontId="10" fillId="0" borderId="14" xfId="137" applyNumberFormat="1" applyFont="1" applyBorder="1" applyAlignment="1">
      <alignment vertical="center"/>
    </xf>
    <xf numFmtId="2" fontId="9" fillId="0" borderId="14" xfId="0" applyNumberFormat="1" applyFont="1" applyBorder="1" applyAlignment="1">
      <alignment horizontal="right" vertical="center"/>
    </xf>
    <xf numFmtId="2" fontId="10" fillId="0" borderId="14" xfId="138" applyNumberFormat="1" applyFont="1" applyBorder="1" applyAlignment="1">
      <alignment vertical="center"/>
    </xf>
    <xf numFmtId="2" fontId="9" fillId="0" borderId="14" xfId="0" applyNumberFormat="1" applyFont="1" applyBorder="1" applyAlignment="1">
      <alignment vertical="center"/>
    </xf>
    <xf numFmtId="49" fontId="12" fillId="0" borderId="14" xfId="172" applyNumberFormat="1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right" vertical="center"/>
    </xf>
    <xf numFmtId="176" fontId="12" fillId="0" borderId="14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horizontal="right" vertical="center"/>
    </xf>
    <xf numFmtId="4" fontId="10" fillId="0" borderId="14" xfId="172" applyNumberFormat="1" applyFont="1" applyFill="1" applyBorder="1" applyAlignment="1" applyProtection="1">
      <alignment vertical="center"/>
    </xf>
    <xf numFmtId="49" fontId="10" fillId="0" borderId="14" xfId="172" applyNumberFormat="1" applyFont="1" applyBorder="1" applyAlignment="1">
      <alignment horizontal="center" vertical="center"/>
    </xf>
    <xf numFmtId="0" fontId="10" fillId="0" borderId="14" xfId="172" applyFont="1" applyBorder="1" applyAlignment="1">
      <alignment vertical="center" wrapText="1"/>
    </xf>
    <xf numFmtId="4" fontId="10" fillId="0" borderId="14" xfId="138" applyNumberFormat="1" applyFont="1" applyBorder="1" applyAlignment="1">
      <alignment vertical="center" wrapText="1"/>
    </xf>
    <xf numFmtId="0" fontId="10" fillId="0" borderId="14" xfId="0" applyNumberFormat="1" applyFont="1" applyFill="1" applyBorder="1" applyAlignment="1" applyProtection="1">
      <alignment vertical="center" wrapText="1"/>
    </xf>
    <xf numFmtId="49" fontId="12" fillId="0" borderId="14" xfId="170" applyNumberFormat="1" applyFont="1" applyBorder="1" applyAlignment="1">
      <alignment horizontal="center" vertical="center"/>
    </xf>
    <xf numFmtId="4" fontId="12" fillId="0" borderId="14" xfId="170" applyNumberFormat="1" applyFont="1" applyBorder="1" applyAlignment="1">
      <alignment vertical="center"/>
    </xf>
    <xf numFmtId="0" fontId="12" fillId="0" borderId="14" xfId="170" applyFont="1" applyBorder="1" applyAlignment="1">
      <alignment horizontal="center" vertical="center"/>
    </xf>
    <xf numFmtId="4" fontId="12" fillId="0" borderId="14" xfId="0" quotePrefix="1" applyNumberFormat="1" applyFont="1" applyBorder="1" applyAlignment="1">
      <alignment vertical="center" wrapText="1"/>
    </xf>
    <xf numFmtId="0" fontId="10" fillId="0" borderId="14" xfId="0" quotePrefix="1" applyFont="1" applyBorder="1" applyAlignment="1">
      <alignment horizontal="center" vertical="center" wrapText="1"/>
    </xf>
    <xf numFmtId="2" fontId="10" fillId="0" borderId="14" xfId="0" quotePrefix="1" applyNumberFormat="1" applyFont="1" applyBorder="1" applyAlignment="1">
      <alignment vertical="center" wrapText="1"/>
    </xf>
    <xf numFmtId="0" fontId="12" fillId="0" borderId="14" xfId="172" applyFont="1" applyBorder="1" applyAlignment="1">
      <alignment horizontal="left" vertical="center" wrapText="1"/>
    </xf>
    <xf numFmtId="0" fontId="10" fillId="0" borderId="14" xfId="173" quotePrefix="1" applyFont="1" applyBorder="1" applyAlignment="1">
      <alignment horizontal="center" vertical="center" wrapText="1"/>
    </xf>
    <xf numFmtId="0" fontId="10" fillId="0" borderId="14" xfId="172" applyFont="1" applyBorder="1" applyAlignment="1">
      <alignment horizontal="left" vertical="center" wrapText="1"/>
    </xf>
    <xf numFmtId="0" fontId="10" fillId="0" borderId="14" xfId="0" applyNumberFormat="1" applyFont="1" applyFill="1" applyBorder="1" applyAlignment="1" applyProtection="1">
      <alignment vertical="center"/>
    </xf>
    <xf numFmtId="0" fontId="10" fillId="0" borderId="14" xfId="172" applyNumberFormat="1" applyFont="1" applyFill="1" applyBorder="1" applyAlignment="1" applyProtection="1">
      <alignment vertical="center"/>
    </xf>
    <xf numFmtId="4" fontId="12" fillId="0" borderId="14" xfId="172" applyNumberFormat="1" applyFont="1" applyFill="1" applyBorder="1" applyAlignment="1">
      <alignment horizontal="right" vertical="center"/>
    </xf>
    <xf numFmtId="4" fontId="10" fillId="0" borderId="14" xfId="172" applyNumberFormat="1" applyFont="1" applyFill="1" applyBorder="1" applyAlignment="1">
      <alignment horizontal="right" vertical="center"/>
    </xf>
    <xf numFmtId="4" fontId="10" fillId="0" borderId="14" xfId="172" applyNumberFormat="1" applyFont="1" applyBorder="1" applyAlignment="1">
      <alignment horizontal="right" vertical="center"/>
    </xf>
    <xf numFmtId="4" fontId="10" fillId="0" borderId="14" xfId="137" applyNumberFormat="1" applyFont="1" applyBorder="1" applyAlignment="1">
      <alignment horizontal="center" vertical="center"/>
    </xf>
    <xf numFmtId="4" fontId="12" fillId="0" borderId="14" xfId="137" applyNumberFormat="1" applyFont="1" applyBorder="1" applyAlignment="1">
      <alignment vertical="center" wrapText="1"/>
    </xf>
    <xf numFmtId="4" fontId="12" fillId="0" borderId="14" xfId="138" applyNumberFormat="1" applyFont="1" applyBorder="1" applyAlignment="1">
      <alignment vertical="center"/>
    </xf>
    <xf numFmtId="49" fontId="12" fillId="0" borderId="14" xfId="172" applyNumberFormat="1" applyFont="1" applyFill="1" applyBorder="1" applyAlignment="1" applyProtection="1">
      <alignment horizontal="center" vertical="center"/>
    </xf>
    <xf numFmtId="0" fontId="12" fillId="0" borderId="14" xfId="172" applyFont="1" applyBorder="1" applyAlignment="1">
      <alignment vertical="center" wrapText="1"/>
    </xf>
    <xf numFmtId="39" fontId="9" fillId="3" borderId="0" xfId="0" applyNumberFormat="1" applyFont="1" applyFill="1" applyBorder="1" applyAlignment="1">
      <alignment horizontal="right" vertical="center" wrapText="1"/>
    </xf>
    <xf numFmtId="39" fontId="9" fillId="3" borderId="21" xfId="0" applyNumberFormat="1" applyFont="1" applyFill="1" applyBorder="1" applyAlignment="1">
      <alignment horizontal="right" vertical="center" wrapText="1"/>
    </xf>
    <xf numFmtId="39" fontId="68" fillId="34" borderId="14" xfId="0" applyNumberFormat="1" applyFont="1" applyFill="1" applyBorder="1" applyAlignment="1">
      <alignment horizontal="right" vertical="center" wrapText="1"/>
    </xf>
    <xf numFmtId="4" fontId="10" fillId="0" borderId="14" xfId="141" applyNumberFormat="1" applyFont="1" applyBorder="1" applyAlignment="1">
      <alignment vertical="center"/>
    </xf>
    <xf numFmtId="4" fontId="12" fillId="0" borderId="14" xfId="141" applyNumberFormat="1" applyFont="1" applyBorder="1" applyAlignment="1">
      <alignment vertical="center"/>
    </xf>
    <xf numFmtId="176" fontId="60" fillId="0" borderId="14" xfId="152" applyNumberFormat="1" applyFont="1" applyBorder="1" applyAlignment="1">
      <alignment horizontal="left" vertical="center" wrapText="1"/>
    </xf>
    <xf numFmtId="176" fontId="60" fillId="0" borderId="14" xfId="0" applyNumberFormat="1" applyFont="1" applyBorder="1" applyAlignment="1">
      <alignment vertical="center"/>
    </xf>
    <xf numFmtId="176" fontId="60" fillId="29" borderId="14" xfId="0" applyNumberFormat="1" applyFont="1" applyFill="1" applyBorder="1" applyAlignment="1">
      <alignment vertical="center" wrapText="1"/>
    </xf>
    <xf numFmtId="0" fontId="70" fillId="0" borderId="14" xfId="0" quotePrefix="1" applyFont="1" applyBorder="1" applyAlignment="1">
      <alignment vertical="center" wrapText="1"/>
    </xf>
    <xf numFmtId="0" fontId="61" fillId="0" borderId="14" xfId="0" applyFont="1" applyBorder="1" applyAlignment="1">
      <alignment horizontal="left" vertical="center" wrapText="1"/>
    </xf>
    <xf numFmtId="193" fontId="60" fillId="0" borderId="14" xfId="0" applyNumberFormat="1" applyFont="1" applyBorder="1" applyAlignment="1">
      <alignment horizontal="left" vertical="center" wrapText="1"/>
    </xf>
    <xf numFmtId="0" fontId="61" fillId="0" borderId="14" xfId="144" applyFont="1" applyBorder="1" applyAlignment="1">
      <alignment horizontal="left" vertical="center" wrapText="1"/>
    </xf>
    <xf numFmtId="0" fontId="60" fillId="0" borderId="14" xfId="0" applyFont="1" applyBorder="1" applyAlignment="1">
      <alignment horizontal="left" vertical="center" wrapText="1"/>
    </xf>
    <xf numFmtId="49" fontId="60" fillId="0" borderId="14" xfId="0" applyNumberFormat="1" applyFont="1" applyBorder="1" applyAlignment="1">
      <alignment vertical="center" wrapText="1"/>
    </xf>
    <xf numFmtId="176" fontId="12" fillId="33" borderId="14" xfId="0" applyNumberFormat="1" applyFont="1" applyFill="1" applyBorder="1" applyAlignment="1">
      <alignment horizontal="right" vertical="center" wrapText="1"/>
    </xf>
    <xf numFmtId="0" fontId="10" fillId="0" borderId="14" xfId="14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14" xfId="141" applyFont="1" applyBorder="1" applyAlignment="1">
      <alignment vertical="center" wrapText="1"/>
    </xf>
    <xf numFmtId="0" fontId="10" fillId="0" borderId="14" xfId="141" applyFont="1" applyBorder="1" applyAlignment="1">
      <alignment horizontal="center" vertical="center"/>
    </xf>
    <xf numFmtId="0" fontId="12" fillId="0" borderId="14" xfId="141" applyFont="1" applyBorder="1" applyAlignment="1">
      <alignment horizontal="center" vertical="center"/>
    </xf>
    <xf numFmtId="4" fontId="71" fillId="0" borderId="14" xfId="0" applyNumberFormat="1" applyFont="1" applyFill="1" applyBorder="1" applyAlignment="1" applyProtection="1">
      <alignment vertical="center"/>
    </xf>
    <xf numFmtId="2" fontId="11" fillId="0" borderId="14" xfId="0" applyNumberFormat="1" applyFont="1" applyBorder="1" applyAlignment="1">
      <alignment horizontal="left" vertical="center" wrapText="1"/>
    </xf>
    <xf numFmtId="0" fontId="10" fillId="0" borderId="0" xfId="138" applyFont="1" applyBorder="1" applyAlignment="1">
      <alignment vertical="center" wrapText="1"/>
    </xf>
    <xf numFmtId="176" fontId="12" fillId="0" borderId="14" xfId="0" applyNumberFormat="1" applyFont="1" applyFill="1" applyBorder="1" applyAlignment="1">
      <alignment horizontal="right" vertical="center"/>
    </xf>
    <xf numFmtId="0" fontId="9" fillId="3" borderId="20" xfId="0" applyFont="1" applyFill="1" applyBorder="1" applyAlignment="1">
      <alignment vertical="center" wrapText="1"/>
    </xf>
    <xf numFmtId="4" fontId="10" fillId="0" borderId="0" xfId="141" applyNumberFormat="1" applyFont="1" applyBorder="1" applyAlignment="1">
      <alignment vertical="center"/>
    </xf>
    <xf numFmtId="4" fontId="10" fillId="3" borderId="22" xfId="0" applyNumberFormat="1" applyFont="1" applyFill="1" applyBorder="1" applyAlignment="1">
      <alignment horizontal="right" vertical="center" wrapText="1"/>
    </xf>
    <xf numFmtId="0" fontId="71" fillId="0" borderId="14" xfId="0" applyFont="1" applyBorder="1" applyAlignment="1">
      <alignment horizontal="left" vertical="center"/>
    </xf>
    <xf numFmtId="0" fontId="71" fillId="0" borderId="14" xfId="137" applyFont="1" applyBorder="1" applyAlignment="1">
      <alignment vertical="center" wrapText="1"/>
    </xf>
    <xf numFmtId="0" fontId="71" fillId="3" borderId="14" xfId="0" applyFont="1" applyFill="1" applyBorder="1" applyAlignment="1">
      <alignment horizontal="center" vertical="center" wrapText="1"/>
    </xf>
    <xf numFmtId="0" fontId="71" fillId="0" borderId="14" xfId="0" applyFont="1" applyBorder="1" applyAlignment="1">
      <alignment vertical="center" wrapText="1"/>
    </xf>
    <xf numFmtId="2" fontId="9" fillId="0" borderId="14" xfId="172" applyNumberFormat="1" applyFont="1" applyBorder="1" applyAlignment="1">
      <alignment vertical="center" wrapText="1"/>
    </xf>
    <xf numFmtId="4" fontId="10" fillId="3" borderId="21" xfId="0" applyNumberFormat="1" applyFont="1" applyFill="1" applyBorder="1" applyAlignment="1">
      <alignment horizontal="right" vertical="center" wrapText="1"/>
    </xf>
    <xf numFmtId="4" fontId="10" fillId="3" borderId="20" xfId="0" applyNumberFormat="1" applyFont="1" applyFill="1" applyBorder="1" applyAlignment="1">
      <alignment horizontal="right" vertical="center" wrapText="1"/>
    </xf>
    <xf numFmtId="4" fontId="10" fillId="29" borderId="23" xfId="179" applyNumberFormat="1" applyFont="1" applyFill="1" applyBorder="1" applyAlignment="1">
      <alignment vertical="center" wrapText="1"/>
    </xf>
    <xf numFmtId="39" fontId="10" fillId="3" borderId="15" xfId="0" applyNumberFormat="1" applyFont="1" applyFill="1" applyBorder="1" applyAlignment="1">
      <alignment horizontal="right" vertical="center" wrapText="1"/>
    </xf>
    <xf numFmtId="4" fontId="12" fillId="3" borderId="15" xfId="0" applyNumberFormat="1" applyFont="1" applyFill="1" applyBorder="1" applyAlignment="1">
      <alignment horizontal="right" vertical="center" wrapText="1"/>
    </xf>
    <xf numFmtId="4" fontId="12" fillId="0" borderId="14" xfId="170" applyNumberFormat="1" applyFont="1" applyFill="1" applyBorder="1" applyAlignment="1">
      <alignment vertical="center"/>
    </xf>
    <xf numFmtId="4" fontId="10" fillId="0" borderId="14" xfId="170" applyNumberFormat="1" applyFont="1" applyFill="1" applyBorder="1" applyAlignment="1">
      <alignment vertical="center"/>
    </xf>
    <xf numFmtId="49" fontId="10" fillId="0" borderId="14" xfId="137" applyNumberFormat="1" applyFont="1" applyBorder="1" applyAlignment="1">
      <alignment horizontal="center" vertical="center"/>
    </xf>
    <xf numFmtId="187" fontId="14" fillId="0" borderId="0" xfId="176" applyNumberFormat="1" applyFont="1"/>
    <xf numFmtId="4" fontId="72" fillId="0" borderId="0" xfId="174" applyNumberFormat="1" applyFont="1" applyFill="1" applyBorder="1" applyAlignment="1" applyProtection="1"/>
    <xf numFmtId="4" fontId="72" fillId="0" borderId="0" xfId="172" applyNumberFormat="1" applyFont="1" applyFill="1" applyBorder="1" applyAlignment="1" applyProtection="1"/>
    <xf numFmtId="176" fontId="71" fillId="0" borderId="14" xfId="177" applyNumberFormat="1" applyFont="1" applyBorder="1" applyAlignment="1">
      <alignment vertical="center"/>
    </xf>
    <xf numFmtId="0" fontId="12" fillId="0" borderId="0" xfId="0" applyFont="1" applyAlignment="1">
      <alignment vertical="top" wrapText="1"/>
    </xf>
    <xf numFmtId="0" fontId="50" fillId="0" borderId="0" xfId="0" applyFont="1" applyAlignment="1">
      <alignment horizontal="center" vertical="center" wrapText="1"/>
    </xf>
    <xf numFmtId="3" fontId="50" fillId="0" borderId="0" xfId="152" applyNumberFormat="1" applyFont="1" applyAlignment="1">
      <alignment horizontal="right" vertical="center"/>
    </xf>
    <xf numFmtId="3" fontId="50" fillId="0" borderId="0" xfId="0" applyNumberFormat="1" applyFont="1" applyAlignment="1">
      <alignment horizontal="center" vertical="center" wrapText="1"/>
    </xf>
    <xf numFmtId="49" fontId="44" fillId="35" borderId="14" xfId="0" applyNumberFormat="1" applyFont="1" applyFill="1" applyBorder="1" applyAlignment="1">
      <alignment horizontal="center" vertical="center" wrapText="1"/>
    </xf>
    <xf numFmtId="0" fontId="44" fillId="35" borderId="14" xfId="0" applyFont="1" applyFill="1" applyBorder="1" applyAlignment="1">
      <alignment horizontal="center" vertical="center" wrapText="1"/>
    </xf>
    <xf numFmtId="0" fontId="55" fillId="35" borderId="14" xfId="0" applyFont="1" applyFill="1" applyBorder="1" applyAlignment="1">
      <alignment horizontal="center" vertical="center" wrapText="1"/>
    </xf>
    <xf numFmtId="0" fontId="51" fillId="35" borderId="14" xfId="0" applyFont="1" applyFill="1" applyBorder="1" applyAlignment="1">
      <alignment horizontal="center" vertical="center"/>
    </xf>
    <xf numFmtId="49" fontId="47" fillId="35" borderId="14" xfId="0" applyNumberFormat="1" applyFont="1" applyFill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49" fontId="47" fillId="30" borderId="14" xfId="0" applyNumberFormat="1" applyFont="1" applyFill="1" applyBorder="1" applyAlignment="1">
      <alignment horizontal="center" vertical="center" wrapText="1"/>
    </xf>
    <xf numFmtId="49" fontId="47" fillId="31" borderId="14" xfId="0" applyNumberFormat="1" applyFont="1" applyFill="1" applyBorder="1" applyAlignment="1">
      <alignment horizontal="center" vertical="center" wrapText="1"/>
    </xf>
    <xf numFmtId="49" fontId="47" fillId="32" borderId="14" xfId="0" applyNumberFormat="1" applyFont="1" applyFill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0" fontId="62" fillId="29" borderId="0" xfId="0" applyFont="1" applyFill="1"/>
    <xf numFmtId="49" fontId="50" fillId="29" borderId="14" xfId="0" applyNumberFormat="1" applyFont="1" applyFill="1" applyBorder="1" applyAlignment="1">
      <alignment horizontal="center" vertical="center"/>
    </xf>
    <xf numFmtId="0" fontId="50" fillId="29" borderId="14" xfId="0" applyFont="1" applyFill="1" applyBorder="1" applyAlignment="1">
      <alignment horizontal="left" vertical="center" wrapText="1"/>
    </xf>
    <xf numFmtId="4" fontId="50" fillId="29" borderId="14" xfId="0" applyNumberFormat="1" applyFont="1" applyFill="1" applyBorder="1" applyAlignment="1">
      <alignment horizontal="right" vertical="center" wrapText="1"/>
    </xf>
    <xf numFmtId="4" fontId="50" fillId="29" borderId="14" xfId="152" applyNumberFormat="1" applyFont="1" applyFill="1" applyBorder="1" applyAlignment="1">
      <alignment horizontal="right" vertical="center"/>
    </xf>
    <xf numFmtId="49" fontId="50" fillId="36" borderId="14" xfId="0" applyNumberFormat="1" applyFont="1" applyFill="1" applyBorder="1" applyAlignment="1">
      <alignment horizontal="center" vertical="center"/>
    </xf>
    <xf numFmtId="0" fontId="12" fillId="36" borderId="14" xfId="92" applyFont="1" applyFill="1" applyBorder="1" applyAlignment="1">
      <alignment horizontal="left" vertical="center" wrapText="1"/>
    </xf>
    <xf numFmtId="4" fontId="50" fillId="36" borderId="14" xfId="0" applyNumberFormat="1" applyFont="1" applyFill="1" applyBorder="1" applyAlignment="1">
      <alignment horizontal="right" vertical="center" wrapText="1"/>
    </xf>
    <xf numFmtId="4" fontId="50" fillId="36" borderId="14" xfId="152" applyNumberFormat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left" vertical="center" wrapText="1"/>
    </xf>
    <xf numFmtId="4" fontId="62" fillId="29" borderId="14" xfId="0" applyNumberFormat="1" applyFont="1" applyFill="1" applyBorder="1" applyAlignment="1">
      <alignment horizontal="right" vertical="center" wrapText="1"/>
    </xf>
    <xf numFmtId="4" fontId="62" fillId="29" borderId="14" xfId="152" applyNumberFormat="1" applyFont="1" applyFill="1" applyBorder="1" applyAlignment="1">
      <alignment horizontal="right" vertical="center"/>
    </xf>
    <xf numFmtId="0" fontId="11" fillId="36" borderId="14" xfId="0" applyFont="1" applyFill="1" applyBorder="1" applyAlignment="1">
      <alignment horizontal="center" vertical="center"/>
    </xf>
    <xf numFmtId="0" fontId="63" fillId="29" borderId="14" xfId="0" applyFont="1" applyFill="1" applyBorder="1" applyAlignment="1">
      <alignment horizontal="center" vertical="center"/>
    </xf>
    <xf numFmtId="0" fontId="10" fillId="0" borderId="14" xfId="92" applyFont="1" applyBorder="1" applyAlignment="1">
      <alignment horizontal="left" vertical="center" wrapText="1"/>
    </xf>
    <xf numFmtId="0" fontId="11" fillId="36" borderId="14" xfId="0" applyFont="1" applyFill="1" applyBorder="1" applyAlignment="1">
      <alignment horizontal="left" vertical="center" wrapText="1"/>
    </xf>
    <xf numFmtId="0" fontId="12" fillId="36" borderId="14" xfId="180" applyFont="1" applyFill="1" applyBorder="1" applyAlignment="1">
      <alignment horizontal="left" vertical="center" wrapText="1"/>
    </xf>
    <xf numFmtId="4" fontId="50" fillId="36" borderId="14" xfId="0" applyNumberFormat="1" applyFont="1" applyFill="1" applyBorder="1"/>
    <xf numFmtId="0" fontId="63" fillId="0" borderId="14" xfId="0" applyFont="1" applyBorder="1" applyAlignment="1">
      <alignment horizontal="center" vertical="center"/>
    </xf>
    <xf numFmtId="4" fontId="62" fillId="0" borderId="14" xfId="0" applyNumberFormat="1" applyFont="1" applyBorder="1" applyAlignment="1">
      <alignment vertical="center"/>
    </xf>
    <xf numFmtId="0" fontId="73" fillId="0" borderId="14" xfId="0" applyFont="1" applyBorder="1" applyAlignment="1">
      <alignment horizontal="left" vertical="center" wrapText="1"/>
    </xf>
    <xf numFmtId="4" fontId="50" fillId="36" borderId="14" xfId="0" applyNumberFormat="1" applyFont="1" applyFill="1" applyBorder="1" applyAlignment="1">
      <alignment vertical="center"/>
    </xf>
    <xf numFmtId="0" fontId="12" fillId="36" borderId="14" xfId="0" applyFont="1" applyFill="1" applyBorder="1" applyAlignment="1">
      <alignment vertical="center" wrapText="1"/>
    </xf>
    <xf numFmtId="0" fontId="63" fillId="36" borderId="14" xfId="0" applyFont="1" applyFill="1" applyBorder="1" applyAlignment="1">
      <alignment horizontal="center" vertical="center"/>
    </xf>
    <xf numFmtId="0" fontId="12" fillId="36" borderId="14" xfId="0" applyFont="1" applyFill="1" applyBorder="1" applyAlignment="1">
      <alignment horizontal="left" vertical="center" wrapText="1"/>
    </xf>
    <xf numFmtId="0" fontId="10" fillId="29" borderId="14" xfId="0" applyFont="1" applyFill="1" applyBorder="1" applyAlignment="1">
      <alignment vertical="center" wrapText="1"/>
    </xf>
    <xf numFmtId="4" fontId="62" fillId="0" borderId="14" xfId="0" applyNumberFormat="1" applyFont="1" applyBorder="1"/>
    <xf numFmtId="49" fontId="50" fillId="36" borderId="14" xfId="0" applyNumberFormat="1" applyFont="1" applyFill="1" applyBorder="1" applyAlignment="1">
      <alignment horizontal="center"/>
    </xf>
    <xf numFmtId="49" fontId="50" fillId="0" borderId="14" xfId="0" applyNumberFormat="1" applyFont="1" applyBorder="1" applyAlignment="1">
      <alignment horizontal="center"/>
    </xf>
    <xf numFmtId="49" fontId="47" fillId="0" borderId="14" xfId="0" applyNumberFormat="1" applyFont="1" applyBorder="1" applyAlignment="1">
      <alignment horizontal="center"/>
    </xf>
    <xf numFmtId="4" fontId="10" fillId="0" borderId="14" xfId="0" applyNumberFormat="1" applyFont="1" applyBorder="1"/>
    <xf numFmtId="49" fontId="47" fillId="0" borderId="0" xfId="0" applyNumberFormat="1" applyFont="1" applyAlignment="1">
      <alignment horizontal="center"/>
    </xf>
    <xf numFmtId="0" fontId="14" fillId="0" borderId="0" xfId="0" applyFont="1" applyAlignment="1">
      <alignment horizontal="left" wrapText="1"/>
    </xf>
    <xf numFmtId="2" fontId="10" fillId="0" borderId="14" xfId="0" applyNumberFormat="1" applyFont="1" applyBorder="1" applyAlignment="1">
      <alignment horizontal="left" vertical="center" wrapText="1"/>
    </xf>
    <xf numFmtId="3" fontId="10" fillId="0" borderId="14" xfId="0" quotePrefix="1" applyNumberFormat="1" applyFont="1" applyBorder="1" applyAlignment="1">
      <alignment vertical="center" wrapText="1"/>
    </xf>
    <xf numFmtId="0" fontId="48" fillId="0" borderId="0" xfId="0" applyFont="1"/>
    <xf numFmtId="0" fontId="48" fillId="29" borderId="14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176" fontId="12" fillId="33" borderId="14" xfId="152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4" fontId="6" fillId="0" borderId="0" xfId="172" applyNumberFormat="1" applyFont="1" applyFill="1" applyBorder="1" applyAlignment="1" applyProtection="1"/>
    <xf numFmtId="0" fontId="50" fillId="0" borderId="0" xfId="0" applyFont="1" applyAlignment="1">
      <alignment horizontal="center"/>
    </xf>
    <xf numFmtId="0" fontId="48" fillId="0" borderId="14" xfId="171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48" fillId="0" borderId="14" xfId="196" applyFont="1" applyBorder="1" applyAlignment="1">
      <alignment horizontal="center" vertical="center"/>
    </xf>
    <xf numFmtId="0" fontId="48" fillId="0" borderId="14" xfId="196" applyFont="1" applyBorder="1" applyAlignment="1">
      <alignment horizontal="center" vertical="center" wrapText="1"/>
    </xf>
    <xf numFmtId="0" fontId="55" fillId="0" borderId="14" xfId="168" applyNumberFormat="1" applyFont="1" applyFill="1" applyBorder="1" applyAlignment="1" applyProtection="1">
      <alignment horizontal="center" vertical="center"/>
    </xf>
    <xf numFmtId="0" fontId="12" fillId="0" borderId="0" xfId="196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51" fillId="0" borderId="14" xfId="0" applyNumberFormat="1" applyFont="1" applyFill="1" applyBorder="1" applyAlignment="1" applyProtection="1">
      <alignment horizontal="center" vertical="center" wrapText="1"/>
    </xf>
    <xf numFmtId="0" fontId="51" fillId="0" borderId="14" xfId="0" applyNumberFormat="1" applyFont="1" applyFill="1" applyBorder="1" applyAlignment="1" applyProtection="1">
      <alignment horizontal="center" vertical="center" wrapText="1"/>
    </xf>
    <xf numFmtId="0" fontId="55" fillId="0" borderId="14" xfId="0" applyNumberFormat="1" applyFont="1" applyFill="1" applyBorder="1" applyAlignment="1" applyProtection="1">
      <alignment horizontal="center" vertical="center"/>
    </xf>
    <xf numFmtId="176" fontId="48" fillId="0" borderId="14" xfId="171" applyNumberFormat="1" applyFont="1" applyBorder="1" applyAlignment="1" applyProtection="1">
      <alignment horizontal="center" vertical="center" wrapText="1"/>
    </xf>
    <xf numFmtId="0" fontId="12" fillId="0" borderId="0" xfId="176" applyFont="1" applyAlignment="1">
      <alignment horizontal="center"/>
    </xf>
    <xf numFmtId="49" fontId="51" fillId="0" borderId="14" xfId="177" applyNumberFormat="1" applyFont="1" applyFill="1" applyBorder="1" applyAlignment="1" applyProtection="1">
      <alignment horizontal="center" vertical="center" wrapText="1"/>
    </xf>
    <xf numFmtId="0" fontId="51" fillId="0" borderId="14" xfId="177" applyNumberFormat="1" applyFont="1" applyFill="1" applyBorder="1" applyAlignment="1" applyProtection="1">
      <alignment horizontal="center" vertical="center" wrapText="1"/>
    </xf>
    <xf numFmtId="0" fontId="55" fillId="0" borderId="14" xfId="177" applyNumberFormat="1" applyFont="1" applyFill="1" applyBorder="1" applyAlignment="1" applyProtection="1">
      <alignment horizontal="center" vertical="center"/>
    </xf>
    <xf numFmtId="0" fontId="44" fillId="0" borderId="14" xfId="176" applyFont="1" applyBorder="1" applyAlignment="1">
      <alignment horizontal="center"/>
    </xf>
    <xf numFmtId="0" fontId="12" fillId="0" borderId="0" xfId="176" applyFont="1" applyAlignment="1">
      <alignment horizontal="center" vertical="center"/>
    </xf>
    <xf numFmtId="0" fontId="8" fillId="0" borderId="14" xfId="176" applyFont="1" applyBorder="1" applyAlignment="1">
      <alignment horizontal="center" vertical="center" wrapText="1"/>
    </xf>
    <xf numFmtId="14" fontId="1" fillId="0" borderId="14" xfId="171" applyNumberFormat="1" applyFont="1" applyBorder="1" applyAlignment="1" applyProtection="1">
      <alignment horizontal="center" vertical="center" wrapText="1"/>
    </xf>
    <xf numFmtId="0" fontId="1" fillId="0" borderId="14" xfId="171" applyFont="1" applyBorder="1" applyAlignment="1" applyProtection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3" fillId="0" borderId="14" xfId="168" applyNumberFormat="1" applyFont="1" applyFill="1" applyBorder="1" applyAlignment="1" applyProtection="1">
      <alignment horizontal="center" vertical="center"/>
    </xf>
    <xf numFmtId="1" fontId="1" fillId="0" borderId="14" xfId="196" applyNumberFormat="1" applyFont="1" applyBorder="1" applyAlignment="1">
      <alignment horizontal="center" vertical="center"/>
    </xf>
    <xf numFmtId="0" fontId="1" fillId="0" borderId="14" xfId="196" applyFont="1" applyBorder="1" applyAlignment="1">
      <alignment horizontal="center" vertical="center" wrapText="1"/>
    </xf>
    <xf numFmtId="0" fontId="1" fillId="0" borderId="18" xfId="196" applyFont="1" applyBorder="1" applyAlignment="1">
      <alignment horizontal="center" vertical="center" wrapText="1"/>
    </xf>
    <xf numFmtId="4" fontId="0" fillId="0" borderId="24" xfId="0" applyNumberFormat="1" applyFill="1" applyBorder="1" applyAlignment="1" applyProtection="1">
      <alignment horizontal="center"/>
    </xf>
    <xf numFmtId="0" fontId="12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6" fillId="0" borderId="17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0" xfId="0"/>
    <xf numFmtId="2" fontId="66" fillId="29" borderId="14" xfId="0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top" wrapText="1"/>
    </xf>
  </cellXfs>
  <cellStyles count="206">
    <cellStyle name="”ќђќ‘ћ‚›‰" xfId="1" xr:uid="{E92C938D-A905-4D59-AF84-2C888E915474}"/>
    <cellStyle name="”љ‘ђћ‚ђќќ›‰" xfId="2" xr:uid="{2AFE9A20-4443-494F-AB76-A2A69D063E24}"/>
    <cellStyle name="„…ќ…†ќ›‰" xfId="3" xr:uid="{6EC1080A-60AA-45F1-926A-20FA039CA50B}"/>
    <cellStyle name="‡ђѓћ‹ћ‚ћљ1" xfId="4" xr:uid="{3DC868CA-4343-40A3-BA9D-7F0C8AB70260}"/>
    <cellStyle name="‡ђѓћ‹ћ‚ћљ2" xfId="5" xr:uid="{0108703B-A64A-46CE-B072-DE3FCF1A89CF}"/>
    <cellStyle name="’ћѓћ‚›‰" xfId="6" xr:uid="{AAE8E958-43D3-4478-B736-0CB3C9A5FB3C}"/>
    <cellStyle name="20% - Акцент1" xfId="7" xr:uid="{634B018C-F96E-4132-A667-F261EFDA3C1C}"/>
    <cellStyle name="20% — акцент1" xfId="8" xr:uid="{BF10642E-297B-47D2-A3DD-6E8FD0B46174}"/>
    <cellStyle name="20% - Акцент1 2" xfId="9" xr:uid="{E51221CC-A998-4D5F-A984-22239E197728}"/>
    <cellStyle name="20% - Акцент1_Додаток 1 " xfId="10" xr:uid="{EEE11428-2D45-4958-A0BA-54FCAAD90F3B}"/>
    <cellStyle name="20% - Акцент2" xfId="11" xr:uid="{1CD2A114-3664-4677-B83C-D04C283CCF12}"/>
    <cellStyle name="20% — акцент2" xfId="12" xr:uid="{F5BDEC15-6574-418C-BFC1-512BB5C2710D}"/>
    <cellStyle name="20% - Акцент2 2" xfId="13" xr:uid="{CAD6A70B-4656-41E4-A847-80390BC34B32}"/>
    <cellStyle name="20% - Акцент2_Додаток 1 " xfId="14" xr:uid="{8564B1AD-6A34-4BD3-8CF0-82FAB2F814FC}"/>
    <cellStyle name="20% - Акцент3" xfId="15" xr:uid="{DE71EB1F-45A3-4213-8C93-354635A183FB}"/>
    <cellStyle name="20% — акцент3" xfId="16" xr:uid="{048DFE52-567A-4EA3-8359-49136E8B3FE2}"/>
    <cellStyle name="20% - Акцент3 2" xfId="17" xr:uid="{F21B3787-B14F-420F-B756-439FB7A95A6C}"/>
    <cellStyle name="20% - Акцент3_Додаток 1 " xfId="18" xr:uid="{54FA950B-AB7E-4AB3-A512-E232861F0311}"/>
    <cellStyle name="20% - Акцент4" xfId="19" xr:uid="{4E3E2AFB-9248-46F9-9729-7CF04C15F3BB}"/>
    <cellStyle name="20% — акцент4" xfId="20" xr:uid="{188CD7B7-2F12-4DE3-A96A-043D71DF2A20}"/>
    <cellStyle name="20% - Акцент4 2" xfId="21" xr:uid="{CA6667DC-D781-403F-B1CF-25167ACCE267}"/>
    <cellStyle name="20% - Акцент4_Додаток 1 " xfId="22" xr:uid="{8CA043F4-1B60-4B91-9D9B-6CF1BA16C9B2}"/>
    <cellStyle name="20% - Акцент5" xfId="23" xr:uid="{8305E9AC-7342-4A63-A928-3781EFA37BCD}"/>
    <cellStyle name="20% — акцент5" xfId="24" xr:uid="{F0CEE32D-C91F-4A20-875C-5AA9510BC63D}"/>
    <cellStyle name="20% - Акцент5 2" xfId="25" xr:uid="{EB2AF1AE-A643-4583-B08D-BAB1829F355E}"/>
    <cellStyle name="20% - Акцент5_Додаток 1 " xfId="26" xr:uid="{839DE1A7-822A-4BF5-8AE5-E4F258384AF3}"/>
    <cellStyle name="20% - Акцент6" xfId="27" xr:uid="{8A967F6E-D135-468F-A7D3-142696B30E25}"/>
    <cellStyle name="20% — акцент6" xfId="28" xr:uid="{D5E1870A-D59B-4DFB-BCBB-50A9984B6CD3}"/>
    <cellStyle name="20% - Акцент6 2" xfId="29" xr:uid="{844C7CA8-9E6A-4ACB-BAD7-51DCEC4AEA97}"/>
    <cellStyle name="20% - Акцент6_Додаток 1 " xfId="30" xr:uid="{FB964586-A49D-4474-9826-A8B7F583A0F3}"/>
    <cellStyle name="20% – Акцентування1" xfId="31" xr:uid="{F36F3081-4C6A-41C5-A5D2-6B112C337764}"/>
    <cellStyle name="20% – Акцентування2" xfId="32" xr:uid="{A82A826D-7E47-47AC-964C-4C9D84A2C7C7}"/>
    <cellStyle name="20% – Акцентування3" xfId="33" xr:uid="{7AB1FBE4-E96A-4C33-8D22-A6B988E52B1D}"/>
    <cellStyle name="20% – Акцентування4" xfId="34" xr:uid="{AE231F08-F93D-4470-9B9E-6871911B2D7E}"/>
    <cellStyle name="20% – Акцентування5" xfId="35" xr:uid="{DD316711-4FD1-4670-A5E3-C6EE639F030E}"/>
    <cellStyle name="20% – Акцентування6" xfId="36" xr:uid="{795D107E-2EDA-4C0E-8FA9-26C944FDEFD2}"/>
    <cellStyle name="40% - Акцент1" xfId="37" xr:uid="{E1EE93E9-A83B-46A2-B1A4-14E407C20426}"/>
    <cellStyle name="40% — акцент1" xfId="38" xr:uid="{7EDC6A06-BEE3-45F0-A3E1-D166AB13B82F}"/>
    <cellStyle name="40% - Акцент1 2" xfId="39" xr:uid="{EA849107-592E-40CB-AA83-1B3098AFE772}"/>
    <cellStyle name="40% - Акцент1_Додаток 1 " xfId="40" xr:uid="{BD1BE22D-CF97-4932-9955-80F8F4FA0944}"/>
    <cellStyle name="40% - Акцент2" xfId="41" xr:uid="{5EA04F46-8A67-48A4-B093-FDAFE729A20A}"/>
    <cellStyle name="40% — акцент2" xfId="42" xr:uid="{6309148C-D7C9-4628-96AA-08531250E9A0}"/>
    <cellStyle name="40% - Акцент2 2" xfId="43" xr:uid="{04CE3583-E378-483F-ABBF-0E47503D4281}"/>
    <cellStyle name="40% - Акцент2_Додаток 1 " xfId="44" xr:uid="{C052FC0C-FCBD-4C78-A3E9-E354A3574F63}"/>
    <cellStyle name="40% - Акцент3" xfId="45" xr:uid="{74D9649E-CFD3-4E33-A27F-6A365CACF831}"/>
    <cellStyle name="40% — акцент3" xfId="46" xr:uid="{11E06C59-92EF-46F6-99E2-D4E30BAED2DD}"/>
    <cellStyle name="40% - Акцент3 2" xfId="47" xr:uid="{4D6CCF31-4441-4C89-B9A1-A22882936109}"/>
    <cellStyle name="40% - Акцент3_Додаток 1 " xfId="48" xr:uid="{BDB0543F-A88B-4529-A5F1-C8864C7F6830}"/>
    <cellStyle name="40% - Акцент4" xfId="49" xr:uid="{BEF29070-1779-4F64-9B1B-1395E56B287E}"/>
    <cellStyle name="40% — акцент4" xfId="50" xr:uid="{B8AD25C3-2722-4A60-9502-34C0D554A413}"/>
    <cellStyle name="40% - Акцент4 2" xfId="51" xr:uid="{ED5303CE-835C-4D9C-879B-7766133D3E5A}"/>
    <cellStyle name="40% - Акцент4_Додаток 1 " xfId="52" xr:uid="{C2B52871-3285-4A6E-8EED-7172C2C1B5B4}"/>
    <cellStyle name="40% - Акцент5" xfId="53" xr:uid="{2468C1EE-95E4-4755-A7CD-7FB95CE4CF36}"/>
    <cellStyle name="40% — акцент5" xfId="54" xr:uid="{CCD163AE-DD36-4134-B3CE-C4ED0180347A}"/>
    <cellStyle name="40% - Акцент5 2" xfId="55" xr:uid="{87338FC3-F926-4D90-A59B-7A129956F27E}"/>
    <cellStyle name="40% - Акцент5_Додаток 1 " xfId="56" xr:uid="{99B29ED3-3796-425D-93B9-7171124D7B14}"/>
    <cellStyle name="40% - Акцент6" xfId="57" xr:uid="{F802C71E-E2B3-48CD-8B81-91F90CF65F76}"/>
    <cellStyle name="40% — акцент6" xfId="58" xr:uid="{F6AD619F-2257-44E0-9B1D-254D6DE24347}"/>
    <cellStyle name="40% - Акцент6 2" xfId="59" xr:uid="{09C0E533-1B06-4C73-A397-47E2459C92E6}"/>
    <cellStyle name="40% - Акцент6_Додаток 1 " xfId="60" xr:uid="{61C4EFB6-ED65-4C3F-82E7-0715E2164E3C}"/>
    <cellStyle name="40% – Акцентування1" xfId="61" xr:uid="{320DF5BE-525B-42F9-AF3C-9CDCF938C4EE}"/>
    <cellStyle name="40% – Акцентування2" xfId="62" xr:uid="{EB4FAA94-FAFA-422C-A8F0-EDAF77552BB9}"/>
    <cellStyle name="40% – Акцентування3" xfId="63" xr:uid="{C463B9C9-B66D-4F63-89B5-59D8C5EBD2AE}"/>
    <cellStyle name="40% – Акцентування4" xfId="64" xr:uid="{0C3E47C9-32EA-463B-ACEB-EAA6E760FD8F}"/>
    <cellStyle name="40% – Акцентування5" xfId="65" xr:uid="{C2CBCB11-66D1-4C08-AB8F-D01DB3669E60}"/>
    <cellStyle name="40% – Акцентування6" xfId="66" xr:uid="{2DAAE4CD-BC14-435D-9E87-355FFCAC62DD}"/>
    <cellStyle name="60% - Акцент1" xfId="67" xr:uid="{114923EB-8D29-4086-AE39-E0A806927C59}"/>
    <cellStyle name="60% — акцент1" xfId="68" xr:uid="{9E3433DC-1D1C-4541-A52E-E5BA9F8015E3}"/>
    <cellStyle name="60% - Акцент1 2" xfId="69" xr:uid="{47385D27-182C-4C64-9A94-9A16AAAEFEA0}"/>
    <cellStyle name="60% - Акцент2" xfId="70" xr:uid="{93A838E2-90E4-4406-AD45-74C63C3137A8}"/>
    <cellStyle name="60% — акцент2" xfId="71" xr:uid="{057CBF6A-F753-4858-A5D1-1FFA28444E6C}"/>
    <cellStyle name="60% - Акцент2 2" xfId="72" xr:uid="{BEF7E56C-168A-479A-8AF6-4741B7990A0C}"/>
    <cellStyle name="60% - Акцент3" xfId="73" xr:uid="{75248067-8F0A-4903-8ECA-E53EC89E9FED}"/>
    <cellStyle name="60% — акцент3" xfId="74" xr:uid="{916C26DE-3E6B-4CB8-9163-98094C67A058}"/>
    <cellStyle name="60% - Акцент3 2" xfId="75" xr:uid="{27E0C8A9-89F9-4760-B0D7-22B8ABC39592}"/>
    <cellStyle name="60% - Акцент4" xfId="76" xr:uid="{4BFB60CE-B189-4816-BECF-9E133500DEB9}"/>
    <cellStyle name="60% — акцент4" xfId="77" xr:uid="{4B82D590-9E48-4E53-B507-0E53919D2C4D}"/>
    <cellStyle name="60% - Акцент4 2" xfId="78" xr:uid="{88ECE259-5B49-4B5B-AFA3-786150276F5C}"/>
    <cellStyle name="60% - Акцент5" xfId="79" xr:uid="{390277A6-764A-47E9-8B99-8076268592CA}"/>
    <cellStyle name="60% — акцент5" xfId="80" xr:uid="{EFA93853-C532-4D10-91E2-B192D4E32B3B}"/>
    <cellStyle name="60% - Акцент5 2" xfId="81" xr:uid="{16FFF77F-67FB-479F-83CE-6D90F5413023}"/>
    <cellStyle name="60% - Акцент6" xfId="82" xr:uid="{12F4DFA1-DCD3-479A-8ADC-B1499915FBC7}"/>
    <cellStyle name="60% — акцент6" xfId="83" xr:uid="{8B400E97-5F96-4EB8-B488-752A2CE1129E}"/>
    <cellStyle name="60% - Акцент6 2" xfId="84" xr:uid="{0A80CF06-2114-498B-805A-2D1072418C11}"/>
    <cellStyle name="60% – Акцентування1" xfId="85" xr:uid="{4254434B-8A5F-43EE-8AB1-90427489C2BC}"/>
    <cellStyle name="60% – Акцентування2" xfId="86" xr:uid="{192ABEFA-D39C-4D91-876A-4F4F32FD7C65}"/>
    <cellStyle name="60% – Акцентування3" xfId="87" xr:uid="{9CF1B828-93C2-4D8A-9A8B-8B4244C57360}"/>
    <cellStyle name="60% – Акцентування4" xfId="88" xr:uid="{E0B3AB27-A58B-4D6D-B718-C043B961310D}"/>
    <cellStyle name="60% – Акцентування5" xfId="89" xr:uid="{87F27066-6B2E-4932-9F68-92AC2F0BD137}"/>
    <cellStyle name="60% – Акцентування6" xfId="90" xr:uid="{AE8F4C4C-AD72-4D5E-A2AB-CBE6FAD3B9B7}"/>
    <cellStyle name="Normal_meresha_07" xfId="91" xr:uid="{4996C1C2-EE23-4294-B323-A6539C6B08A1}"/>
    <cellStyle name="Normal_Доходи" xfId="92" xr:uid="{48FE6E6B-DA3F-4303-9E67-C36F791F214C}"/>
    <cellStyle name="Акцент1" xfId="93" xr:uid="{0F43EB00-F9C5-49B6-8894-6ADC55D6D817}"/>
    <cellStyle name="Акцент1 2" xfId="94" xr:uid="{CBDFA73C-7C32-4AF3-AB0A-159639B7053B}"/>
    <cellStyle name="Акцент2" xfId="95" xr:uid="{CCB90B77-A681-4C6E-91DD-8579402D1A18}"/>
    <cellStyle name="Акцент2 2" xfId="96" xr:uid="{346C7C3C-B0E3-4D89-B9E9-10C5C0B51A75}"/>
    <cellStyle name="Акцент3" xfId="97" xr:uid="{B64FF047-92BB-4A2F-B6C0-D6B0B86138F7}"/>
    <cellStyle name="Акцент3 2" xfId="98" xr:uid="{D9198B24-9D58-4E8B-980D-AB40A39C568D}"/>
    <cellStyle name="Акцент4" xfId="99" xr:uid="{0DA5CC40-4FE4-4400-A14C-8062CC500238}"/>
    <cellStyle name="Акцент4 2" xfId="100" xr:uid="{C57EB4A1-6955-4D08-B7B5-E78990670D9C}"/>
    <cellStyle name="Акцент5" xfId="101" xr:uid="{EF5AAF47-F0F4-4F38-8EEC-A0C1507D916F}"/>
    <cellStyle name="Акцент5 2" xfId="102" xr:uid="{39F99E5D-BB95-4D89-9AE8-CD73339B7DF0}"/>
    <cellStyle name="Акцент6" xfId="103" xr:uid="{A32B7D64-1ECC-4B90-A3C4-3CDA116E37DA}"/>
    <cellStyle name="Акцент6 2" xfId="104" xr:uid="{E5B91450-20A6-48BF-B5BA-713F0908F6D6}"/>
    <cellStyle name="Акцентування1" xfId="105" xr:uid="{57311906-CC96-4E0F-AEE8-F8D780D16BFF}"/>
    <cellStyle name="Акцентування2" xfId="106" xr:uid="{EC26A116-6C20-4049-899C-0CA6750CD69B}"/>
    <cellStyle name="Акцентування3" xfId="107" xr:uid="{2EACC854-9D17-4CF2-934F-76EFB0376F1B}"/>
    <cellStyle name="Акцентування4" xfId="108" xr:uid="{798192ED-1CE8-4DFD-8965-1AA91BDE4302}"/>
    <cellStyle name="Акцентування5" xfId="109" xr:uid="{81710C8E-CC51-47CA-B98F-68A8D086A8AC}"/>
    <cellStyle name="Акцентування6" xfId="110" xr:uid="{7C59EF2A-571F-46C5-BECE-257E81864C2C}"/>
    <cellStyle name="Ввід" xfId="111" builtinId="20" customBuiltin="1"/>
    <cellStyle name="Ввод " xfId="112" xr:uid="{22949F71-D14D-465B-ACA3-F7848078C978}"/>
    <cellStyle name="Ввод  2" xfId="113" xr:uid="{8630C162-AA9D-47DB-89F6-C488159BF89F}"/>
    <cellStyle name="Вывод" xfId="114" xr:uid="{DA011D16-72C0-403B-8F80-F3BF9E106F60}"/>
    <cellStyle name="Вывод 2" xfId="115" xr:uid="{86484327-5847-4394-BF2E-72D6338DD9A5}"/>
    <cellStyle name="Вычисление" xfId="116" xr:uid="{3D55BC86-BDF1-47E1-B51E-A789C0D1A31D}"/>
    <cellStyle name="Вычисление 2" xfId="117" xr:uid="{3316EFFF-19F0-4C15-A4E7-6FC8A7F5FA76}"/>
    <cellStyle name="Добре" xfId="118" xr:uid="{25D65F75-3437-4DF1-85C3-C8F5E615D49B}"/>
    <cellStyle name="Заголовок 1" xfId="119" builtinId="16" customBuiltin="1"/>
    <cellStyle name="Заголовок 1 2" xfId="120" xr:uid="{DFBF6584-4BB2-43E7-AC24-0B52C6898AAF}"/>
    <cellStyle name="Заголовок 2" xfId="121" builtinId="17" customBuiltin="1"/>
    <cellStyle name="Заголовок 2 2" xfId="122" xr:uid="{B9A579CC-D0D4-435C-ABC8-D22250CAAE72}"/>
    <cellStyle name="Заголовок 3" xfId="123" builtinId="18" customBuiltin="1"/>
    <cellStyle name="Заголовок 3 2" xfId="124" xr:uid="{F334DA4C-9614-42C6-A72B-BAE637E8F779}"/>
    <cellStyle name="Заголовок 4" xfId="125" builtinId="19" customBuiltin="1"/>
    <cellStyle name="Заголовок 4 2" xfId="126" xr:uid="{99A7CD92-D61D-4B8B-91EC-A58EA901F9FB}"/>
    <cellStyle name="Звичайний" xfId="0" builtinId="0"/>
    <cellStyle name="Звичайний 10" xfId="127" xr:uid="{FC922352-4DC9-4906-A983-AABAE2B50C00}"/>
    <cellStyle name="Звичайний 11" xfId="128" xr:uid="{3428D7B6-34A0-4192-9E25-046EBA040E94}"/>
    <cellStyle name="Звичайний 12" xfId="129" xr:uid="{6557EA16-1310-4ABD-B858-A882F342FF48}"/>
    <cellStyle name="Звичайний 13" xfId="130" xr:uid="{0C915327-3916-49F9-B7F6-CABA8D16386A}"/>
    <cellStyle name="Звичайний 14" xfId="131" xr:uid="{CAF8FADF-CB9B-463F-BBC8-2F62625B5A20}"/>
    <cellStyle name="Звичайний 15" xfId="132" xr:uid="{86052123-DB90-4BF6-9007-8848DA053B28}"/>
    <cellStyle name="Звичайний 16" xfId="133" xr:uid="{B93D7292-3126-4125-8A51-A72F593606E3}"/>
    <cellStyle name="Звичайний 17" xfId="134" xr:uid="{5B2081C4-9EB8-446D-B191-0BB26D2B8D29}"/>
    <cellStyle name="Звичайний 18" xfId="135" xr:uid="{A32DC5BC-398E-42AA-B869-248823AC4AD2}"/>
    <cellStyle name="Звичайний 19" xfId="136" xr:uid="{AC07EF64-A1BB-4994-AE5C-8F952CC30B0C}"/>
    <cellStyle name="Звичайний 2" xfId="137" xr:uid="{BABF277A-05FF-43A9-BCCC-B2308549CA8E}"/>
    <cellStyle name="Звичайний 2 2" xfId="138" xr:uid="{92810A38-4EE3-46ED-943B-3C601654E5FD}"/>
    <cellStyle name="Звичайний 2 3" xfId="139" xr:uid="{46B68901-E4B5-477F-BBD6-BD045218689C}"/>
    <cellStyle name="Звичайний 2 4" xfId="140" xr:uid="{D4DB564A-EC23-416A-8515-7797CE979B55}"/>
    <cellStyle name="Звичайний 2 5" xfId="141" xr:uid="{E6148842-538E-4DD0-9F5E-9323F04BA141}"/>
    <cellStyle name="Звичайний 20" xfId="142" xr:uid="{9EB40342-6C55-40A7-8ABD-BDEA993C4F82}"/>
    <cellStyle name="Звичайний 21" xfId="143" xr:uid="{D9B2D238-D80D-482E-A80D-49C18B11C7FC}"/>
    <cellStyle name="Звичайний 23" xfId="144" xr:uid="{B39FAFA5-6C12-4D2A-864F-54A6431C5377}"/>
    <cellStyle name="Звичайний 3" xfId="145" xr:uid="{3B2A011C-8457-4ED3-A714-32FCBE37A5A0}"/>
    <cellStyle name="Звичайний 4" xfId="146" xr:uid="{6B3C6144-E871-4F2E-893E-BDEF05E54D64}"/>
    <cellStyle name="Звичайний 5" xfId="147" xr:uid="{64C9EC2F-379A-43FF-A120-8970D6C7EE59}"/>
    <cellStyle name="Звичайний 6" xfId="148" xr:uid="{48B2F994-8E8A-4821-9510-646F3B89AEC0}"/>
    <cellStyle name="Звичайний 7" xfId="149" xr:uid="{C7167250-A180-46CA-B130-2C2243EC4508}"/>
    <cellStyle name="Звичайний 8" xfId="150" xr:uid="{F14DD621-F36E-4771-A5CA-01B176E7F71E}"/>
    <cellStyle name="Звичайний 9" xfId="151" xr:uid="{37B6523B-8236-4980-9110-739C76AEB099}"/>
    <cellStyle name="Звичайний_Додаток _ 3 зм_ни 4575" xfId="152" xr:uid="{D8825F6C-351E-438A-B860-DE1C7A40D060}"/>
    <cellStyle name="Звичайний_Додаток _ 3 зм_ни 4575_22.12.2020 Додатки бюджет 2021 Коди нові" xfId="153" xr:uid="{1A0BD01C-1B17-4754-8F49-804201A689E2}"/>
    <cellStyle name="Зв'язана клітинка" xfId="154" builtinId="24" customBuiltin="1"/>
    <cellStyle name="Итог" xfId="155" xr:uid="{89AF5235-CE7C-4339-BA7A-16FCEFFC6A40}"/>
    <cellStyle name="Итог 2" xfId="156" xr:uid="{8616F999-C753-405F-9CAE-BD72C2B849A2}"/>
    <cellStyle name="Контрольна клітинка" xfId="157" builtinId="23" customBuiltin="1"/>
    <cellStyle name="Контрольная ячейка" xfId="158" xr:uid="{66CA9C41-5261-4A81-BBD1-AD3C50321E9E}"/>
    <cellStyle name="Контрольная ячейка 2" xfId="159" xr:uid="{FA3EE8EF-0262-4489-93BE-876F1550D30F}"/>
    <cellStyle name="Назва" xfId="160" builtinId="15" customBuiltin="1"/>
    <cellStyle name="Название" xfId="161" xr:uid="{F3F91A3F-DBE5-4AAD-B13F-F1601CF8F92A}"/>
    <cellStyle name="Название 2" xfId="162" xr:uid="{08CC95CF-FB36-4B35-9E12-37665479D433}"/>
    <cellStyle name="Нейтральный" xfId="163" xr:uid="{76D10E73-BB6D-48E8-AE01-14B08425838F}"/>
    <cellStyle name="Нейтральный 2" xfId="164" xr:uid="{25918878-EE57-41EF-8B8C-AB5EF769EF07}"/>
    <cellStyle name="Обчислення" xfId="165" builtinId="22" customBuiltin="1"/>
    <cellStyle name="Обычный 2" xfId="166" xr:uid="{4EDBB5AB-3DBA-4689-9A95-91669CFC7051}"/>
    <cellStyle name="Обычный 3" xfId="167" xr:uid="{0AD3CE6D-5E1A-452E-9A5C-9F126CCB1170}"/>
    <cellStyle name="Обычный__tmp_73606750015329." xfId="168" xr:uid="{DCDE2060-404D-40DA-A4B3-BFE16F389E05}"/>
    <cellStyle name="Обычный__tmp_73644435022141." xfId="169" xr:uid="{B314D831-5D81-429F-AAA3-E70232DDEB71}"/>
    <cellStyle name="Обычный_shabl_dod" xfId="170" xr:uid="{ED0028D0-BA0D-43A6-A335-037EFDE74210}"/>
    <cellStyle name="Обычный_ZV1PIV98" xfId="171" xr:uid="{C1E3EFAE-B366-4A70-BB05-60DDEE539906}"/>
    <cellStyle name="Обычный_видатки" xfId="172" xr:uid="{B4036FDB-14DB-4151-AAF3-92D2A9760ABD}"/>
    <cellStyle name="Обычный_Видатки_1" xfId="173" xr:uid="{1C49BDB0-8408-41A3-A526-E8334F740E50}"/>
    <cellStyle name="Обычный_видатки1" xfId="174" xr:uid="{9B6FAF92-F9B6-4F5A-B8AB-0F2CFCE5A853}"/>
    <cellStyle name="Обычный_Виконання за І квартал 2010 року" xfId="175" xr:uid="{17774E69-F097-4BF0-AF70-A45F6690B1F3}"/>
    <cellStyle name="Обычный_Виконання за І квартал 2012 року" xfId="176" xr:uid="{D8A9FC45-CB5A-46D3-B294-74F214556D5F}"/>
    <cellStyle name="Обычный_звіт на 01.04.2019" xfId="177" xr:uid="{9E39587D-7987-4476-9796-96F7C6829A5F}"/>
    <cellStyle name="Обычный_Звіт на 01.07.2019" xfId="178" xr:uid="{28765053-8EF3-4DF3-BE4F-7D351B90635D}"/>
    <cellStyle name="Обычный_порівняння" xfId="179" xr:uid="{404EED26-E11B-43ED-AFF7-2FA99D62619A}"/>
    <cellStyle name="Обычный_Проект розп ДОТАЦІЯ травень" xfId="180" xr:uid="{7BD303D0-F97B-4BFD-9AE9-EE1A260699A8}"/>
    <cellStyle name="Підсумок" xfId="181" builtinId="25" customBuiltin="1"/>
    <cellStyle name="Плохой" xfId="182" xr:uid="{FC53357A-E17D-4419-9EE8-CE4A91C121B3}"/>
    <cellStyle name="Плохой 2" xfId="183" xr:uid="{3B5C338D-2B50-4EC7-8055-E5DEF4910D7C}"/>
    <cellStyle name="Поганий" xfId="184" builtinId="27" customBuiltin="1"/>
    <cellStyle name="Пояснение" xfId="185" xr:uid="{0AB68E8F-6467-443E-8C9F-4847D623E229}"/>
    <cellStyle name="Пояснение 2" xfId="186" xr:uid="{F9FF3C90-AD25-48D0-80B5-14C63A23144E}"/>
    <cellStyle name="Примечание" xfId="187" xr:uid="{F296F298-8852-4E38-9D78-DFF792E89006}"/>
    <cellStyle name="Примечание 2" xfId="188" xr:uid="{864BAB0D-6CA0-4DB1-86E0-5C231D366D62}"/>
    <cellStyle name="Примечание_Xl0000003_1" xfId="189" xr:uid="{49ECB010-B755-404D-B6B3-1685AFA59964}"/>
    <cellStyle name="Примітка" xfId="190" builtinId="10" customBuiltin="1"/>
    <cellStyle name="Результат" xfId="191" builtinId="21" customBuiltin="1"/>
    <cellStyle name="Результат 1" xfId="192" xr:uid="{66AE4449-D2F6-405E-8FCD-460206B433E9}"/>
    <cellStyle name="Связанная ячейка" xfId="193" xr:uid="{B07DFBFD-35FF-4385-BD3A-C258DCA9554C}"/>
    <cellStyle name="Связанная ячейка 2" xfId="194" xr:uid="{332FC3F7-B6D9-4903-8FC2-B90CCC4DE3C1}"/>
    <cellStyle name="Середній" xfId="195" xr:uid="{5E1D1F5E-75A4-450A-9C22-8E728F552821}"/>
    <cellStyle name="Стиль 1" xfId="196" xr:uid="{BE57EAF4-5F6D-49E6-A349-ED8C4A5BE4CC}"/>
    <cellStyle name="Текст попередження" xfId="197" builtinId="11" customBuiltin="1"/>
    <cellStyle name="Текст пояснення" xfId="198" builtinId="53" customBuiltin="1"/>
    <cellStyle name="Текст предупреждения" xfId="199" xr:uid="{75908447-8437-4E8F-84A8-7D2B761C66F3}"/>
    <cellStyle name="Текст предупреждения 2" xfId="200" xr:uid="{475D507B-B1A1-4B69-91BB-993F75953F71}"/>
    <cellStyle name="Тысячи [0]_Розподіл (2)" xfId="201" xr:uid="{DF3B80FD-B7A0-4E8F-A6AB-F7B65656FE25}"/>
    <cellStyle name="Тысячи_Розподіл (2)" xfId="202" xr:uid="{B2B1AF67-CDEF-473A-AF12-837C932D4A94}"/>
    <cellStyle name="Хороший" xfId="203" xr:uid="{7A46AFCB-91A5-44CE-BCE8-B3C979876ECB}"/>
    <cellStyle name="Хороший 2" xfId="204" xr:uid="{E7AF7446-4D0A-4623-AEFD-75689E38411D}"/>
    <cellStyle name="Џђћ–…ќ’ќ›‰" xfId="205" xr:uid="{6142B3C9-0D11-4747-BA0C-18FE61EA2722}"/>
  </cellStyles>
  <dxfs count="11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35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15472" name="Oval 5">
          <a:extLst>
            <a:ext uri="{FF2B5EF4-FFF2-40B4-BE49-F238E27FC236}">
              <a16:creationId xmlns:a16="http://schemas.microsoft.com/office/drawing/2014/main" id="{F5D24602-6965-5191-E1CC-D0614046F378}"/>
            </a:ext>
          </a:extLst>
        </xdr:cNvPr>
        <xdr:cNvSpPr>
          <a:spLocks noChangeArrowheads="1"/>
        </xdr:cNvSpPr>
      </xdr:nvSpPr>
      <xdr:spPr bwMode="auto">
        <a:xfrm rot="2297410">
          <a:off x="7239000" y="243554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15473" name="Oval 6">
          <a:extLst>
            <a:ext uri="{FF2B5EF4-FFF2-40B4-BE49-F238E27FC236}">
              <a16:creationId xmlns:a16="http://schemas.microsoft.com/office/drawing/2014/main" id="{F42EE4AE-A1BC-D4D2-FE29-879EE7428C76}"/>
            </a:ext>
          </a:extLst>
        </xdr:cNvPr>
        <xdr:cNvSpPr>
          <a:spLocks noChangeArrowheads="1"/>
        </xdr:cNvSpPr>
      </xdr:nvSpPr>
      <xdr:spPr bwMode="auto">
        <a:xfrm rot="2297410">
          <a:off x="7239000" y="243554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15474" name="Oval 7">
          <a:extLst>
            <a:ext uri="{FF2B5EF4-FFF2-40B4-BE49-F238E27FC236}">
              <a16:creationId xmlns:a16="http://schemas.microsoft.com/office/drawing/2014/main" id="{A8AA877F-1798-E08C-243B-C763E7EA678D}"/>
            </a:ext>
          </a:extLst>
        </xdr:cNvPr>
        <xdr:cNvSpPr>
          <a:spLocks noChangeArrowheads="1"/>
        </xdr:cNvSpPr>
      </xdr:nvSpPr>
      <xdr:spPr bwMode="auto">
        <a:xfrm rot="2297410">
          <a:off x="7239000" y="243554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15475" name="Oval 8">
          <a:extLst>
            <a:ext uri="{FF2B5EF4-FFF2-40B4-BE49-F238E27FC236}">
              <a16:creationId xmlns:a16="http://schemas.microsoft.com/office/drawing/2014/main" id="{D022A32A-F88E-C9EB-80C2-AB018D9E92C9}"/>
            </a:ext>
          </a:extLst>
        </xdr:cNvPr>
        <xdr:cNvSpPr>
          <a:spLocks noChangeArrowheads="1"/>
        </xdr:cNvSpPr>
      </xdr:nvSpPr>
      <xdr:spPr bwMode="auto">
        <a:xfrm rot="2297410">
          <a:off x="7239000" y="2435542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428625</xdr:colOff>
      <xdr:row>35</xdr:row>
      <xdr:rowOff>104775</xdr:rowOff>
    </xdr:from>
    <xdr:to>
      <xdr:col>24</xdr:col>
      <xdr:colOff>123825</xdr:colOff>
      <xdr:row>36</xdr:row>
      <xdr:rowOff>0</xdr:rowOff>
    </xdr:to>
    <xdr:sp macro="" textlink="">
      <xdr:nvSpPr>
        <xdr:cNvPr id="15476" name="Oval 1">
          <a:extLst>
            <a:ext uri="{FF2B5EF4-FFF2-40B4-BE49-F238E27FC236}">
              <a16:creationId xmlns:a16="http://schemas.microsoft.com/office/drawing/2014/main" id="{B4BB0C48-484D-385B-997F-4378805999E3}"/>
            </a:ext>
          </a:extLst>
        </xdr:cNvPr>
        <xdr:cNvSpPr>
          <a:spLocks noChangeArrowheads="1"/>
        </xdr:cNvSpPr>
      </xdr:nvSpPr>
      <xdr:spPr bwMode="auto">
        <a:xfrm rot="2297410">
          <a:off x="17487900" y="24460200"/>
          <a:ext cx="914400" cy="466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428625</xdr:colOff>
      <xdr:row>35</xdr:row>
      <xdr:rowOff>104775</xdr:rowOff>
    </xdr:from>
    <xdr:to>
      <xdr:col>24</xdr:col>
      <xdr:colOff>123825</xdr:colOff>
      <xdr:row>36</xdr:row>
      <xdr:rowOff>0</xdr:rowOff>
    </xdr:to>
    <xdr:sp macro="" textlink="">
      <xdr:nvSpPr>
        <xdr:cNvPr id="15477" name="Oval 2">
          <a:extLst>
            <a:ext uri="{FF2B5EF4-FFF2-40B4-BE49-F238E27FC236}">
              <a16:creationId xmlns:a16="http://schemas.microsoft.com/office/drawing/2014/main" id="{961A0270-2A96-DB2C-0B9A-38384A07C0CD}"/>
            </a:ext>
          </a:extLst>
        </xdr:cNvPr>
        <xdr:cNvSpPr>
          <a:spLocks noChangeArrowheads="1"/>
        </xdr:cNvSpPr>
      </xdr:nvSpPr>
      <xdr:spPr bwMode="auto">
        <a:xfrm rot="2297410">
          <a:off x="17487900" y="24460200"/>
          <a:ext cx="914400" cy="466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428625</xdr:colOff>
      <xdr:row>35</xdr:row>
      <xdr:rowOff>104775</xdr:rowOff>
    </xdr:from>
    <xdr:to>
      <xdr:col>24</xdr:col>
      <xdr:colOff>123825</xdr:colOff>
      <xdr:row>36</xdr:row>
      <xdr:rowOff>0</xdr:rowOff>
    </xdr:to>
    <xdr:sp macro="" textlink="">
      <xdr:nvSpPr>
        <xdr:cNvPr id="15478" name="Oval 1">
          <a:extLst>
            <a:ext uri="{FF2B5EF4-FFF2-40B4-BE49-F238E27FC236}">
              <a16:creationId xmlns:a16="http://schemas.microsoft.com/office/drawing/2014/main" id="{AD29ADB8-3D26-E617-9FDD-AC5F9242692F}"/>
            </a:ext>
          </a:extLst>
        </xdr:cNvPr>
        <xdr:cNvSpPr>
          <a:spLocks noChangeArrowheads="1"/>
        </xdr:cNvSpPr>
      </xdr:nvSpPr>
      <xdr:spPr bwMode="auto">
        <a:xfrm rot="2297410">
          <a:off x="17487900" y="24460200"/>
          <a:ext cx="914400" cy="466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22</xdr:col>
      <xdr:colOff>428625</xdr:colOff>
      <xdr:row>35</xdr:row>
      <xdr:rowOff>104775</xdr:rowOff>
    </xdr:from>
    <xdr:to>
      <xdr:col>24</xdr:col>
      <xdr:colOff>123825</xdr:colOff>
      <xdr:row>36</xdr:row>
      <xdr:rowOff>0</xdr:rowOff>
    </xdr:to>
    <xdr:sp macro="" textlink="">
      <xdr:nvSpPr>
        <xdr:cNvPr id="15479" name="Oval 2">
          <a:extLst>
            <a:ext uri="{FF2B5EF4-FFF2-40B4-BE49-F238E27FC236}">
              <a16:creationId xmlns:a16="http://schemas.microsoft.com/office/drawing/2014/main" id="{6036D00D-C493-7B31-0E50-3B503AED6D16}"/>
            </a:ext>
          </a:extLst>
        </xdr:cNvPr>
        <xdr:cNvSpPr>
          <a:spLocks noChangeArrowheads="1"/>
        </xdr:cNvSpPr>
      </xdr:nvSpPr>
      <xdr:spPr bwMode="auto">
        <a:xfrm rot="2297410">
          <a:off x="17487900" y="24460200"/>
          <a:ext cx="914400" cy="4667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28</xdr:row>
      <xdr:rowOff>0</xdr:rowOff>
    </xdr:from>
    <xdr:to>
      <xdr:col>26</xdr:col>
      <xdr:colOff>123825</xdr:colOff>
      <xdr:row>28</xdr:row>
      <xdr:rowOff>0</xdr:rowOff>
    </xdr:to>
    <xdr:sp macro="" textlink="">
      <xdr:nvSpPr>
        <xdr:cNvPr id="15480" name="Oval 1">
          <a:extLst>
            <a:ext uri="{FF2B5EF4-FFF2-40B4-BE49-F238E27FC236}">
              <a16:creationId xmlns:a16="http://schemas.microsoft.com/office/drawing/2014/main" id="{24039417-943A-E444-B4A0-3CFF53BF13D8}"/>
            </a:ext>
          </a:extLst>
        </xdr:cNvPr>
        <xdr:cNvSpPr>
          <a:spLocks noChangeArrowheads="1"/>
        </xdr:cNvSpPr>
      </xdr:nvSpPr>
      <xdr:spPr bwMode="auto">
        <a:xfrm rot="2297410">
          <a:off x="18707100" y="18564225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28</xdr:row>
      <xdr:rowOff>0</xdr:rowOff>
    </xdr:from>
    <xdr:to>
      <xdr:col>26</xdr:col>
      <xdr:colOff>123825</xdr:colOff>
      <xdr:row>28</xdr:row>
      <xdr:rowOff>0</xdr:rowOff>
    </xdr:to>
    <xdr:sp macro="" textlink="">
      <xdr:nvSpPr>
        <xdr:cNvPr id="15481" name="Oval 2">
          <a:extLst>
            <a:ext uri="{FF2B5EF4-FFF2-40B4-BE49-F238E27FC236}">
              <a16:creationId xmlns:a16="http://schemas.microsoft.com/office/drawing/2014/main" id="{455D7636-142D-DCEC-8DE5-95104CA8B696}"/>
            </a:ext>
          </a:extLst>
        </xdr:cNvPr>
        <xdr:cNvSpPr>
          <a:spLocks noChangeArrowheads="1"/>
        </xdr:cNvSpPr>
      </xdr:nvSpPr>
      <xdr:spPr bwMode="auto">
        <a:xfrm rot="2297410">
          <a:off x="18707100" y="18564225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28</xdr:row>
      <xdr:rowOff>0</xdr:rowOff>
    </xdr:from>
    <xdr:to>
      <xdr:col>26</xdr:col>
      <xdr:colOff>123825</xdr:colOff>
      <xdr:row>28</xdr:row>
      <xdr:rowOff>0</xdr:rowOff>
    </xdr:to>
    <xdr:sp macro="" textlink="">
      <xdr:nvSpPr>
        <xdr:cNvPr id="15482" name="Oval 1">
          <a:extLst>
            <a:ext uri="{FF2B5EF4-FFF2-40B4-BE49-F238E27FC236}">
              <a16:creationId xmlns:a16="http://schemas.microsoft.com/office/drawing/2014/main" id="{9DD048A2-C7C5-D3A6-2087-FA764B21F209}"/>
            </a:ext>
          </a:extLst>
        </xdr:cNvPr>
        <xdr:cNvSpPr>
          <a:spLocks noChangeArrowheads="1"/>
        </xdr:cNvSpPr>
      </xdr:nvSpPr>
      <xdr:spPr bwMode="auto">
        <a:xfrm rot="2297410">
          <a:off x="18707100" y="18564225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28</xdr:row>
      <xdr:rowOff>0</xdr:rowOff>
    </xdr:from>
    <xdr:to>
      <xdr:col>26</xdr:col>
      <xdr:colOff>123825</xdr:colOff>
      <xdr:row>28</xdr:row>
      <xdr:rowOff>0</xdr:rowOff>
    </xdr:to>
    <xdr:sp macro="" textlink="">
      <xdr:nvSpPr>
        <xdr:cNvPr id="15483" name="Oval 2">
          <a:extLst>
            <a:ext uri="{FF2B5EF4-FFF2-40B4-BE49-F238E27FC236}">
              <a16:creationId xmlns:a16="http://schemas.microsoft.com/office/drawing/2014/main" id="{91CED2EA-3B37-BAD2-AFC1-A97F34830AE3}"/>
            </a:ext>
          </a:extLst>
        </xdr:cNvPr>
        <xdr:cNvSpPr>
          <a:spLocks noChangeArrowheads="1"/>
        </xdr:cNvSpPr>
      </xdr:nvSpPr>
      <xdr:spPr bwMode="auto">
        <a:xfrm rot="2297410">
          <a:off x="18707100" y="18564225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34</xdr:row>
      <xdr:rowOff>0</xdr:rowOff>
    </xdr:from>
    <xdr:to>
      <xdr:col>26</xdr:col>
      <xdr:colOff>123825</xdr:colOff>
      <xdr:row>34</xdr:row>
      <xdr:rowOff>0</xdr:rowOff>
    </xdr:to>
    <xdr:sp macro="" textlink="">
      <xdr:nvSpPr>
        <xdr:cNvPr id="15484" name="Oval 1">
          <a:extLst>
            <a:ext uri="{FF2B5EF4-FFF2-40B4-BE49-F238E27FC236}">
              <a16:creationId xmlns:a16="http://schemas.microsoft.com/office/drawing/2014/main" id="{74A5631D-43D2-5B51-81FC-C9B894CC91C3}"/>
            </a:ext>
          </a:extLst>
        </xdr:cNvPr>
        <xdr:cNvSpPr>
          <a:spLocks noChangeArrowheads="1"/>
        </xdr:cNvSpPr>
      </xdr:nvSpPr>
      <xdr:spPr bwMode="auto">
        <a:xfrm rot="2297410">
          <a:off x="18707100" y="23745825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34</xdr:row>
      <xdr:rowOff>0</xdr:rowOff>
    </xdr:from>
    <xdr:to>
      <xdr:col>26</xdr:col>
      <xdr:colOff>123825</xdr:colOff>
      <xdr:row>34</xdr:row>
      <xdr:rowOff>0</xdr:rowOff>
    </xdr:to>
    <xdr:sp macro="" textlink="">
      <xdr:nvSpPr>
        <xdr:cNvPr id="15485" name="Oval 2">
          <a:extLst>
            <a:ext uri="{FF2B5EF4-FFF2-40B4-BE49-F238E27FC236}">
              <a16:creationId xmlns:a16="http://schemas.microsoft.com/office/drawing/2014/main" id="{A1AC8A2B-37C1-DF72-8310-76D282E66D8A}"/>
            </a:ext>
          </a:extLst>
        </xdr:cNvPr>
        <xdr:cNvSpPr>
          <a:spLocks noChangeArrowheads="1"/>
        </xdr:cNvSpPr>
      </xdr:nvSpPr>
      <xdr:spPr bwMode="auto">
        <a:xfrm rot="2297410">
          <a:off x="18707100" y="23745825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34</xdr:row>
      <xdr:rowOff>0</xdr:rowOff>
    </xdr:from>
    <xdr:to>
      <xdr:col>26</xdr:col>
      <xdr:colOff>123825</xdr:colOff>
      <xdr:row>34</xdr:row>
      <xdr:rowOff>0</xdr:rowOff>
    </xdr:to>
    <xdr:sp macro="" textlink="">
      <xdr:nvSpPr>
        <xdr:cNvPr id="15486" name="Oval 1">
          <a:extLst>
            <a:ext uri="{FF2B5EF4-FFF2-40B4-BE49-F238E27FC236}">
              <a16:creationId xmlns:a16="http://schemas.microsoft.com/office/drawing/2014/main" id="{B0668E40-A83E-8360-88CE-5660FABC8A79}"/>
            </a:ext>
          </a:extLst>
        </xdr:cNvPr>
        <xdr:cNvSpPr>
          <a:spLocks noChangeArrowheads="1"/>
        </xdr:cNvSpPr>
      </xdr:nvSpPr>
      <xdr:spPr bwMode="auto">
        <a:xfrm rot="2297410">
          <a:off x="18707100" y="23745825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428625</xdr:colOff>
      <xdr:row>34</xdr:row>
      <xdr:rowOff>0</xdr:rowOff>
    </xdr:from>
    <xdr:to>
      <xdr:col>26</xdr:col>
      <xdr:colOff>123825</xdr:colOff>
      <xdr:row>34</xdr:row>
      <xdr:rowOff>0</xdr:rowOff>
    </xdr:to>
    <xdr:sp macro="" textlink="">
      <xdr:nvSpPr>
        <xdr:cNvPr id="15487" name="Oval 2">
          <a:extLst>
            <a:ext uri="{FF2B5EF4-FFF2-40B4-BE49-F238E27FC236}">
              <a16:creationId xmlns:a16="http://schemas.microsoft.com/office/drawing/2014/main" id="{7F575A27-E858-EFA8-C013-6A732D32E970}"/>
            </a:ext>
          </a:extLst>
        </xdr:cNvPr>
        <xdr:cNvSpPr>
          <a:spLocks noChangeArrowheads="1"/>
        </xdr:cNvSpPr>
      </xdr:nvSpPr>
      <xdr:spPr bwMode="auto">
        <a:xfrm rot="2297410">
          <a:off x="18707100" y="23745825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005\&#1052;&#1086;&#1080;%20&#1076;&#1086;&#1082;&#1091;&#1084;&#1077;&#1085;&#1090;&#1099;\&#1052;&#1086;&#1080;%20&#1076;&#1086;&#1082;&#1091;&#1084;&#1077;&#1085;&#1090;&#1099;\&#1055;&#1072;&#1089;&#1087;&#1086;&#1088;&#1090;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005\&#1052;&#1086;&#1080;%20&#1076;&#1086;&#1082;&#1091;&#1084;&#1077;&#1085;&#1090;&#1099;\&#1052;&#1086;&#1080;%20&#1076;&#1086;&#1082;&#1091;&#1084;&#1077;&#1085;&#1090;&#1099;\06%202000\05%2006&#1076;&#1086;&#1076;%20&#1076;%20%20&#1089;&#1077;&#1089;%20&#1079;&#1084;&#1110;&#1085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%20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60;&#1059;\&#1042;&#1085;&#1077;&#1089;&#1077;&#1085;&#1085;&#1103;%20&#1079;&#1084;&#1110;&#1085;%20&#1076;&#1086;%20&#1073;&#1102;&#1076;&#1078;&#1077;&#1090;&#1091;\&#1047;&#1084;&#1110;&#1085;&#1080;%20&#1076;&#1086;%20&#1073;&#1102;&#1076;&#1078;&#1077;&#1090;&#1091;\&#1047;&#1084;&#1110;&#1085;&#1080;%20&#1076;&#1086;%20&#1073;&#1102;&#1076;&#1078;&#1077;&#1090;&#1091;\bud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caj/&#1052;&#1086;&#1080;%20&#1076;&#1086;&#1082;&#1091;&#1084;&#1077;&#1085;&#1090;&#1099;/&#1041;&#1102;&#1076;&#1078;&#1077;&#1090;%202005/&#1056;&#1072;&#1076;&#1072;/bud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1.%20&#1042;i&#1076;&#1076;i&#1083;%20&#1079;&#1074;&#1077;&#1076;&#1077;&#1085;&#1086;&#1075;&#1086;%20&#1073;&#1102;&#1076;&#1078;&#1077;&#1090;&#1091;%20&#1090;&#1072;%20&#1084;i&#1078;&#1073;&#1102;&#1076;&#1078;&#1077;&#1090;&#1085;&#1080;&#1093;%20&#1074;i&#1076;&#1085;&#1086;&#1089;&#1080;&#1085;/2.1.%20&#1056;&#1086;&#1084;&#1072;&#1085;&#1095;&#1072;&#1082;%20&#1054;.&#1052;/&#1057;&#1091;&#1073;&#1074;&#1077;&#1085;&#1094;&#1110;&#1111;%20&#1079;%20&#1086;&#1073;&#1083;&#1072;&#1089;&#1085;&#1086;&#1075;&#1086;%20&#1073;&#1102;&#1076;&#1078;&#1077;&#1090;&#1091;/&#1057;&#1091;&#1073;&#1074;&#1077;&#1085;&#1094;&#1110;&#1111;%20%2030.06.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д  дох  1"/>
      <sheetName val="дох обл на 1 06"/>
      <sheetName val="дох  на 1 06 "/>
      <sheetName val="вид обл на 1 06 "/>
      <sheetName val="дох на1 07"/>
      <sheetName val="дох на1 07 (2)"/>
      <sheetName val="вид обл на1 07"/>
      <sheetName val="вид обл на1 07 (2)"/>
      <sheetName val="дод на сес"/>
      <sheetName val="дод на сес (3)"/>
      <sheetName val="пропоз2"/>
      <sheetName val="пропоз(2)"/>
      <sheetName val="пропоз (3)"/>
      <sheetName val="дох на1 10 очік"/>
      <sheetName val="вид на1 10 очік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вид обᐻ на1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д 1"/>
      <sheetName val="дод 2"/>
      <sheetName val="дод 3"/>
      <sheetName val="дод 4"/>
      <sheetName val="дод 5"/>
      <sheetName val=" дод 6"/>
      <sheetName val="дод 7"/>
      <sheetName val="вид ст91"/>
      <sheetName val="вик обл дох за 2000на сес"/>
      <sheetName val="вик обл вид за 2000 на се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Інші субвенції"/>
      <sheetName val="Субв. на вик.інвест.проектів"/>
      <sheetName val="Субв.на.співфін.інвест.проекті"/>
      <sheetName val="Субв. дороги"/>
      <sheetName val="Зведена (субвенції з ОБ) "/>
      <sheetName val="Зведена на 30.06.2025"/>
    </sheetNames>
    <sheetDataSet>
      <sheetData sheetId="0"/>
      <sheetData sheetId="1"/>
      <sheetData sheetId="2"/>
      <sheetData sheetId="3"/>
      <sheetData sheetId="4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1000000</v>
          </cell>
          <cell r="AD10">
            <v>1000000</v>
          </cell>
          <cell r="AE10">
            <v>0</v>
          </cell>
          <cell r="AF10">
            <v>0</v>
          </cell>
          <cell r="AG10">
            <v>1000000</v>
          </cell>
          <cell r="AH10">
            <v>0</v>
          </cell>
          <cell r="AI10">
            <v>1000000</v>
          </cell>
          <cell r="AJ10">
            <v>0</v>
          </cell>
          <cell r="AK10">
            <v>0</v>
          </cell>
          <cell r="AL10">
            <v>1000000</v>
          </cell>
          <cell r="AM10">
            <v>0</v>
          </cell>
          <cell r="AN10">
            <v>1000000</v>
          </cell>
          <cell r="AO10">
            <v>0</v>
          </cell>
          <cell r="AP10">
            <v>0</v>
          </cell>
          <cell r="AQ10">
            <v>1000000</v>
          </cell>
          <cell r="AR10">
            <v>0</v>
          </cell>
          <cell r="AS10">
            <v>1000000</v>
          </cell>
          <cell r="AT10">
            <v>0</v>
          </cell>
          <cell r="AU10">
            <v>0</v>
          </cell>
          <cell r="AV10">
            <v>1000000</v>
          </cell>
          <cell r="AW10">
            <v>0</v>
          </cell>
          <cell r="AX10">
            <v>1000000</v>
          </cell>
          <cell r="AY10">
            <v>0</v>
          </cell>
          <cell r="AZ10">
            <v>0</v>
          </cell>
          <cell r="BA10">
            <v>1000000</v>
          </cell>
          <cell r="BB10">
            <v>0</v>
          </cell>
          <cell r="BC10">
            <v>1000000</v>
          </cell>
          <cell r="BD10">
            <v>0</v>
          </cell>
          <cell r="BE10">
            <v>0</v>
          </cell>
          <cell r="BF10">
            <v>1000000</v>
          </cell>
          <cell r="BG10">
            <v>0</v>
          </cell>
          <cell r="BH10">
            <v>1000000</v>
          </cell>
          <cell r="BI10">
            <v>0</v>
          </cell>
          <cell r="BJ10">
            <v>0</v>
          </cell>
          <cell r="BK10">
            <v>1000000</v>
          </cell>
          <cell r="BL10">
            <v>1000000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1200000</v>
          </cell>
          <cell r="AI14">
            <v>1200000</v>
          </cell>
          <cell r="AJ14">
            <v>0</v>
          </cell>
          <cell r="AK14">
            <v>0</v>
          </cell>
          <cell r="AL14">
            <v>1200000</v>
          </cell>
          <cell r="AM14">
            <v>0</v>
          </cell>
          <cell r="AN14">
            <v>1200000</v>
          </cell>
          <cell r="AO14">
            <v>0</v>
          </cell>
          <cell r="AP14">
            <v>0</v>
          </cell>
          <cell r="AQ14">
            <v>1200000</v>
          </cell>
          <cell r="AR14">
            <v>0</v>
          </cell>
          <cell r="AS14">
            <v>1200000</v>
          </cell>
          <cell r="AT14">
            <v>0</v>
          </cell>
          <cell r="AU14">
            <v>0</v>
          </cell>
          <cell r="AV14">
            <v>1200000</v>
          </cell>
          <cell r="AW14">
            <v>0</v>
          </cell>
          <cell r="AX14">
            <v>1200000</v>
          </cell>
          <cell r="AY14">
            <v>0</v>
          </cell>
          <cell r="AZ14">
            <v>0</v>
          </cell>
          <cell r="BA14">
            <v>1200000</v>
          </cell>
          <cell r="BB14">
            <v>0</v>
          </cell>
          <cell r="BC14">
            <v>1200000</v>
          </cell>
          <cell r="BD14">
            <v>0</v>
          </cell>
          <cell r="BE14">
            <v>0</v>
          </cell>
          <cell r="BF14">
            <v>1200000</v>
          </cell>
          <cell r="BG14">
            <v>0</v>
          </cell>
          <cell r="BH14">
            <v>1200000</v>
          </cell>
          <cell r="BI14">
            <v>0</v>
          </cell>
          <cell r="BJ14">
            <v>0</v>
          </cell>
          <cell r="BK14">
            <v>1200000</v>
          </cell>
          <cell r="BL14">
            <v>1200000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500000</v>
          </cell>
          <cell r="Y17">
            <v>500000</v>
          </cell>
          <cell r="Z17">
            <v>0</v>
          </cell>
          <cell r="AA17">
            <v>0</v>
          </cell>
          <cell r="AB17">
            <v>500000</v>
          </cell>
          <cell r="AC17">
            <v>1300000</v>
          </cell>
          <cell r="AD17">
            <v>1800000</v>
          </cell>
          <cell r="AE17">
            <v>0</v>
          </cell>
          <cell r="AF17">
            <v>0</v>
          </cell>
          <cell r="AG17">
            <v>1800000</v>
          </cell>
          <cell r="AH17">
            <v>4200000</v>
          </cell>
          <cell r="AI17">
            <v>6000000</v>
          </cell>
          <cell r="AJ17">
            <v>0</v>
          </cell>
          <cell r="AK17">
            <v>0</v>
          </cell>
          <cell r="AL17">
            <v>6000000</v>
          </cell>
          <cell r="AM17">
            <v>0</v>
          </cell>
          <cell r="AN17">
            <v>6000000</v>
          </cell>
          <cell r="AO17">
            <v>0</v>
          </cell>
          <cell r="AP17">
            <v>0</v>
          </cell>
          <cell r="AQ17">
            <v>6000000</v>
          </cell>
          <cell r="AR17">
            <v>0</v>
          </cell>
          <cell r="AS17">
            <v>6000000</v>
          </cell>
          <cell r="AT17">
            <v>0</v>
          </cell>
          <cell r="AU17">
            <v>0</v>
          </cell>
          <cell r="AV17">
            <v>6000000</v>
          </cell>
          <cell r="AW17">
            <v>0</v>
          </cell>
          <cell r="AX17">
            <v>6000000</v>
          </cell>
          <cell r="AY17">
            <v>0</v>
          </cell>
          <cell r="AZ17">
            <v>0</v>
          </cell>
          <cell r="BA17">
            <v>6000000</v>
          </cell>
          <cell r="BB17">
            <v>0</v>
          </cell>
          <cell r="BC17">
            <v>6000000</v>
          </cell>
          <cell r="BD17">
            <v>0</v>
          </cell>
          <cell r="BE17">
            <v>0</v>
          </cell>
          <cell r="BF17">
            <v>6000000</v>
          </cell>
          <cell r="BG17">
            <v>0</v>
          </cell>
          <cell r="BH17">
            <v>6000000</v>
          </cell>
          <cell r="BI17">
            <v>0</v>
          </cell>
          <cell r="BJ17">
            <v>0</v>
          </cell>
          <cell r="BK17">
            <v>6000000</v>
          </cell>
          <cell r="BL17">
            <v>6000000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500000</v>
          </cell>
          <cell r="AD19">
            <v>500000</v>
          </cell>
          <cell r="AE19">
            <v>0</v>
          </cell>
          <cell r="AF19">
            <v>0</v>
          </cell>
          <cell r="AG19">
            <v>500000</v>
          </cell>
          <cell r="AH19">
            <v>500000</v>
          </cell>
          <cell r="AI19">
            <v>1000000</v>
          </cell>
          <cell r="AJ19">
            <v>0</v>
          </cell>
          <cell r="AK19">
            <v>0</v>
          </cell>
          <cell r="AL19">
            <v>1000000</v>
          </cell>
          <cell r="AM19">
            <v>0</v>
          </cell>
          <cell r="AN19">
            <v>1000000</v>
          </cell>
          <cell r="AO19">
            <v>0</v>
          </cell>
          <cell r="AP19">
            <v>0</v>
          </cell>
          <cell r="AQ19">
            <v>1000000</v>
          </cell>
          <cell r="AR19">
            <v>0</v>
          </cell>
          <cell r="AS19">
            <v>1000000</v>
          </cell>
          <cell r="AT19">
            <v>0</v>
          </cell>
          <cell r="AU19">
            <v>0</v>
          </cell>
          <cell r="AV19">
            <v>1000000</v>
          </cell>
          <cell r="AW19">
            <v>0</v>
          </cell>
          <cell r="AX19">
            <v>1000000</v>
          </cell>
          <cell r="AY19">
            <v>0</v>
          </cell>
          <cell r="AZ19">
            <v>0</v>
          </cell>
          <cell r="BA19">
            <v>1000000</v>
          </cell>
          <cell r="BB19">
            <v>0</v>
          </cell>
          <cell r="BC19">
            <v>1000000</v>
          </cell>
          <cell r="BD19">
            <v>0</v>
          </cell>
          <cell r="BE19">
            <v>0</v>
          </cell>
          <cell r="BF19">
            <v>1000000</v>
          </cell>
          <cell r="BG19">
            <v>0</v>
          </cell>
          <cell r="BH19">
            <v>1000000</v>
          </cell>
          <cell r="BI19">
            <v>0</v>
          </cell>
          <cell r="BJ19">
            <v>0</v>
          </cell>
          <cell r="BK19">
            <v>1000000</v>
          </cell>
          <cell r="BL19">
            <v>1000000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2000000</v>
          </cell>
          <cell r="AI20">
            <v>2000000</v>
          </cell>
          <cell r="AJ20">
            <v>0</v>
          </cell>
          <cell r="AK20">
            <v>0</v>
          </cell>
          <cell r="AL20">
            <v>2000000</v>
          </cell>
          <cell r="AM20">
            <v>0</v>
          </cell>
          <cell r="AN20">
            <v>2000000</v>
          </cell>
          <cell r="AO20">
            <v>0</v>
          </cell>
          <cell r="AP20">
            <v>0</v>
          </cell>
          <cell r="AQ20">
            <v>2000000</v>
          </cell>
          <cell r="AR20">
            <v>0</v>
          </cell>
          <cell r="AS20">
            <v>2000000</v>
          </cell>
          <cell r="AT20">
            <v>0</v>
          </cell>
          <cell r="AU20">
            <v>0</v>
          </cell>
          <cell r="AV20">
            <v>2000000</v>
          </cell>
          <cell r="AW20">
            <v>0</v>
          </cell>
          <cell r="AX20">
            <v>2000000</v>
          </cell>
          <cell r="AY20">
            <v>0</v>
          </cell>
          <cell r="AZ20">
            <v>0</v>
          </cell>
          <cell r="BA20">
            <v>2000000</v>
          </cell>
          <cell r="BB20">
            <v>0</v>
          </cell>
          <cell r="BC20">
            <v>2000000</v>
          </cell>
          <cell r="BD20">
            <v>0</v>
          </cell>
          <cell r="BE20">
            <v>0</v>
          </cell>
          <cell r="BF20">
            <v>2000000</v>
          </cell>
          <cell r="BG20">
            <v>0</v>
          </cell>
          <cell r="BH20">
            <v>2000000</v>
          </cell>
          <cell r="BI20">
            <v>0</v>
          </cell>
          <cell r="BJ20">
            <v>0</v>
          </cell>
          <cell r="BK20">
            <v>2000000</v>
          </cell>
          <cell r="BL20">
            <v>2000000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300000</v>
          </cell>
          <cell r="Y22">
            <v>300000</v>
          </cell>
          <cell r="Z22">
            <v>0</v>
          </cell>
          <cell r="AA22">
            <v>0</v>
          </cell>
          <cell r="AB22">
            <v>300000</v>
          </cell>
          <cell r="AC22">
            <v>500000</v>
          </cell>
          <cell r="AD22">
            <v>800000</v>
          </cell>
          <cell r="AE22">
            <v>0</v>
          </cell>
          <cell r="AF22">
            <v>0</v>
          </cell>
          <cell r="AG22">
            <v>800000</v>
          </cell>
          <cell r="AH22">
            <v>1000000</v>
          </cell>
          <cell r="AI22">
            <v>1800000</v>
          </cell>
          <cell r="AJ22">
            <v>0</v>
          </cell>
          <cell r="AK22">
            <v>0</v>
          </cell>
          <cell r="AL22">
            <v>1800000</v>
          </cell>
          <cell r="AM22">
            <v>0</v>
          </cell>
          <cell r="AN22">
            <v>1800000</v>
          </cell>
          <cell r="AO22">
            <v>0</v>
          </cell>
          <cell r="AP22">
            <v>0</v>
          </cell>
          <cell r="AQ22">
            <v>1800000</v>
          </cell>
          <cell r="AR22">
            <v>0</v>
          </cell>
          <cell r="AS22">
            <v>1800000</v>
          </cell>
          <cell r="AT22">
            <v>0</v>
          </cell>
          <cell r="AU22">
            <v>0</v>
          </cell>
          <cell r="AV22">
            <v>1800000</v>
          </cell>
          <cell r="AW22">
            <v>0</v>
          </cell>
          <cell r="AX22">
            <v>1800000</v>
          </cell>
          <cell r="AY22">
            <v>0</v>
          </cell>
          <cell r="AZ22">
            <v>0</v>
          </cell>
          <cell r="BA22">
            <v>1800000</v>
          </cell>
          <cell r="BB22">
            <v>0</v>
          </cell>
          <cell r="BC22">
            <v>1800000</v>
          </cell>
          <cell r="BD22">
            <v>0</v>
          </cell>
          <cell r="BE22">
            <v>0</v>
          </cell>
          <cell r="BF22">
            <v>1800000</v>
          </cell>
          <cell r="BG22">
            <v>0</v>
          </cell>
          <cell r="BH22">
            <v>1800000</v>
          </cell>
          <cell r="BI22">
            <v>0</v>
          </cell>
          <cell r="BJ22">
            <v>0</v>
          </cell>
          <cell r="BK22">
            <v>1800000</v>
          </cell>
          <cell r="BL22">
            <v>1800000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884750</v>
          </cell>
          <cell r="O25">
            <v>884750</v>
          </cell>
          <cell r="P25">
            <v>0</v>
          </cell>
          <cell r="Q25">
            <v>0</v>
          </cell>
          <cell r="R25">
            <v>884750</v>
          </cell>
          <cell r="S25">
            <v>0</v>
          </cell>
          <cell r="T25">
            <v>884750</v>
          </cell>
          <cell r="U25">
            <v>0</v>
          </cell>
          <cell r="V25">
            <v>0</v>
          </cell>
          <cell r="W25">
            <v>884750</v>
          </cell>
          <cell r="X25">
            <v>0</v>
          </cell>
          <cell r="Y25">
            <v>884750</v>
          </cell>
          <cell r="Z25">
            <v>0</v>
          </cell>
          <cell r="AA25">
            <v>0</v>
          </cell>
          <cell r="AB25">
            <v>884750</v>
          </cell>
          <cell r="AC25">
            <v>0</v>
          </cell>
          <cell r="AD25">
            <v>884750</v>
          </cell>
          <cell r="AE25">
            <v>0</v>
          </cell>
          <cell r="AF25">
            <v>0</v>
          </cell>
          <cell r="AG25">
            <v>884750</v>
          </cell>
          <cell r="AH25">
            <v>0</v>
          </cell>
          <cell r="AI25">
            <v>884750</v>
          </cell>
          <cell r="AJ25">
            <v>0</v>
          </cell>
          <cell r="AK25">
            <v>0</v>
          </cell>
          <cell r="AL25">
            <v>884750</v>
          </cell>
          <cell r="AM25">
            <v>0</v>
          </cell>
          <cell r="AN25">
            <v>884750</v>
          </cell>
          <cell r="AO25">
            <v>0</v>
          </cell>
          <cell r="AP25">
            <v>0</v>
          </cell>
          <cell r="AQ25">
            <v>884750</v>
          </cell>
          <cell r="AR25">
            <v>0</v>
          </cell>
          <cell r="AS25">
            <v>884750</v>
          </cell>
          <cell r="AT25">
            <v>0</v>
          </cell>
          <cell r="AU25">
            <v>0</v>
          </cell>
          <cell r="AV25">
            <v>884750</v>
          </cell>
          <cell r="AW25">
            <v>0</v>
          </cell>
          <cell r="AX25">
            <v>884750</v>
          </cell>
          <cell r="AY25">
            <v>0</v>
          </cell>
          <cell r="AZ25">
            <v>0</v>
          </cell>
          <cell r="BA25">
            <v>884750</v>
          </cell>
          <cell r="BB25">
            <v>0</v>
          </cell>
          <cell r="BC25">
            <v>884750</v>
          </cell>
          <cell r="BD25">
            <v>0</v>
          </cell>
          <cell r="BE25">
            <v>0</v>
          </cell>
          <cell r="BF25">
            <v>884750</v>
          </cell>
          <cell r="BG25">
            <v>0</v>
          </cell>
          <cell r="BH25">
            <v>884750</v>
          </cell>
          <cell r="BI25">
            <v>0</v>
          </cell>
          <cell r="BJ25">
            <v>0</v>
          </cell>
          <cell r="BK25">
            <v>884750</v>
          </cell>
          <cell r="BL25">
            <v>884750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1454110</v>
          </cell>
          <cell r="O26">
            <v>1454110</v>
          </cell>
          <cell r="P26">
            <v>0</v>
          </cell>
          <cell r="Q26">
            <v>0</v>
          </cell>
          <cell r="R26">
            <v>1454110</v>
          </cell>
          <cell r="S26">
            <v>0</v>
          </cell>
          <cell r="T26">
            <v>1454110</v>
          </cell>
          <cell r="U26">
            <v>0</v>
          </cell>
          <cell r="V26">
            <v>0</v>
          </cell>
          <cell r="W26">
            <v>1454110</v>
          </cell>
          <cell r="X26">
            <v>0</v>
          </cell>
          <cell r="Y26">
            <v>1454110</v>
          </cell>
          <cell r="Z26">
            <v>0</v>
          </cell>
          <cell r="AA26">
            <v>0</v>
          </cell>
          <cell r="AB26">
            <v>1454110</v>
          </cell>
          <cell r="AC26">
            <v>0</v>
          </cell>
          <cell r="AD26">
            <v>1454110</v>
          </cell>
          <cell r="AE26">
            <v>0</v>
          </cell>
          <cell r="AF26">
            <v>0</v>
          </cell>
          <cell r="AG26">
            <v>1454110</v>
          </cell>
          <cell r="AH26">
            <v>0</v>
          </cell>
          <cell r="AI26">
            <v>1454110</v>
          </cell>
          <cell r="AJ26">
            <v>0</v>
          </cell>
          <cell r="AK26">
            <v>0</v>
          </cell>
          <cell r="AL26">
            <v>1454110</v>
          </cell>
          <cell r="AM26">
            <v>0</v>
          </cell>
          <cell r="AN26">
            <v>1454110</v>
          </cell>
          <cell r="AO26">
            <v>0</v>
          </cell>
          <cell r="AP26">
            <v>0</v>
          </cell>
          <cell r="AQ26">
            <v>1454110</v>
          </cell>
          <cell r="AR26">
            <v>0</v>
          </cell>
          <cell r="AS26">
            <v>1454110</v>
          </cell>
          <cell r="AT26">
            <v>0</v>
          </cell>
          <cell r="AU26">
            <v>0</v>
          </cell>
          <cell r="AV26">
            <v>1454110</v>
          </cell>
          <cell r="AW26">
            <v>0</v>
          </cell>
          <cell r="AX26">
            <v>1454110</v>
          </cell>
          <cell r="AY26">
            <v>0</v>
          </cell>
          <cell r="AZ26">
            <v>0</v>
          </cell>
          <cell r="BA26">
            <v>1454110</v>
          </cell>
          <cell r="BB26">
            <v>0</v>
          </cell>
          <cell r="BC26">
            <v>1454110</v>
          </cell>
          <cell r="BD26">
            <v>0</v>
          </cell>
          <cell r="BE26">
            <v>0</v>
          </cell>
          <cell r="BF26">
            <v>1454110</v>
          </cell>
          <cell r="BG26">
            <v>0</v>
          </cell>
          <cell r="BH26">
            <v>1454110</v>
          </cell>
          <cell r="BI26">
            <v>0</v>
          </cell>
          <cell r="BJ26">
            <v>0</v>
          </cell>
          <cell r="BK26">
            <v>1454110</v>
          </cell>
          <cell r="BL26">
            <v>1454110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161140</v>
          </cell>
          <cell r="O27">
            <v>161140</v>
          </cell>
          <cell r="P27">
            <v>0</v>
          </cell>
          <cell r="Q27">
            <v>0</v>
          </cell>
          <cell r="R27">
            <v>161140</v>
          </cell>
          <cell r="S27">
            <v>0</v>
          </cell>
          <cell r="T27">
            <v>161140</v>
          </cell>
          <cell r="U27">
            <v>0</v>
          </cell>
          <cell r="V27">
            <v>0</v>
          </cell>
          <cell r="W27">
            <v>161140</v>
          </cell>
          <cell r="X27">
            <v>610840</v>
          </cell>
          <cell r="Y27">
            <v>771980</v>
          </cell>
          <cell r="Z27">
            <v>0</v>
          </cell>
          <cell r="AA27">
            <v>0</v>
          </cell>
          <cell r="AB27">
            <v>771980</v>
          </cell>
          <cell r="AC27">
            <v>0</v>
          </cell>
          <cell r="AD27">
            <v>771980</v>
          </cell>
          <cell r="AE27">
            <v>0</v>
          </cell>
          <cell r="AF27">
            <v>0</v>
          </cell>
          <cell r="AG27">
            <v>771980</v>
          </cell>
          <cell r="AH27">
            <v>0</v>
          </cell>
          <cell r="AI27">
            <v>771980</v>
          </cell>
          <cell r="AJ27">
            <v>0</v>
          </cell>
          <cell r="AK27">
            <v>0</v>
          </cell>
          <cell r="AL27">
            <v>771980</v>
          </cell>
          <cell r="AM27">
            <v>0</v>
          </cell>
          <cell r="AN27">
            <v>771980</v>
          </cell>
          <cell r="AO27">
            <v>0</v>
          </cell>
          <cell r="AP27">
            <v>0</v>
          </cell>
          <cell r="AQ27">
            <v>771980</v>
          </cell>
          <cell r="AR27">
            <v>0</v>
          </cell>
          <cell r="AS27">
            <v>771980</v>
          </cell>
          <cell r="AT27">
            <v>0</v>
          </cell>
          <cell r="AU27">
            <v>0</v>
          </cell>
          <cell r="AV27">
            <v>771980</v>
          </cell>
          <cell r="AW27">
            <v>0</v>
          </cell>
          <cell r="AX27">
            <v>771980</v>
          </cell>
          <cell r="AY27">
            <v>0</v>
          </cell>
          <cell r="AZ27">
            <v>0</v>
          </cell>
          <cell r="BA27">
            <v>771980</v>
          </cell>
          <cell r="BB27">
            <v>0</v>
          </cell>
          <cell r="BC27">
            <v>771980</v>
          </cell>
          <cell r="BD27">
            <v>0</v>
          </cell>
          <cell r="BE27">
            <v>0</v>
          </cell>
          <cell r="BF27">
            <v>771980</v>
          </cell>
          <cell r="BG27">
            <v>0</v>
          </cell>
          <cell r="BH27">
            <v>771980</v>
          </cell>
          <cell r="BI27">
            <v>0</v>
          </cell>
          <cell r="BJ27">
            <v>0</v>
          </cell>
          <cell r="BK27">
            <v>771980</v>
          </cell>
          <cell r="BL27">
            <v>771980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500000</v>
          </cell>
          <cell r="AN29">
            <v>500000</v>
          </cell>
          <cell r="AO29">
            <v>0</v>
          </cell>
          <cell r="AP29">
            <v>0</v>
          </cell>
          <cell r="AQ29">
            <v>500000</v>
          </cell>
          <cell r="AR29">
            <v>500000</v>
          </cell>
          <cell r="AS29">
            <v>1000000</v>
          </cell>
          <cell r="AT29">
            <v>0</v>
          </cell>
          <cell r="AU29">
            <v>0</v>
          </cell>
          <cell r="AV29">
            <v>1000000</v>
          </cell>
          <cell r="AW29">
            <v>0</v>
          </cell>
          <cell r="AX29">
            <v>1000000</v>
          </cell>
          <cell r="AY29">
            <v>0</v>
          </cell>
          <cell r="AZ29">
            <v>0</v>
          </cell>
          <cell r="BA29">
            <v>1000000</v>
          </cell>
          <cell r="BB29">
            <v>0</v>
          </cell>
          <cell r="BC29">
            <v>1000000</v>
          </cell>
          <cell r="BD29">
            <v>0</v>
          </cell>
          <cell r="BE29">
            <v>0</v>
          </cell>
          <cell r="BF29">
            <v>1000000</v>
          </cell>
          <cell r="BG29">
            <v>0</v>
          </cell>
          <cell r="BH29">
            <v>1000000</v>
          </cell>
          <cell r="BI29">
            <v>0</v>
          </cell>
          <cell r="BJ29">
            <v>0</v>
          </cell>
          <cell r="BK29">
            <v>1000000</v>
          </cell>
          <cell r="BL29">
            <v>1000000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200000</v>
          </cell>
          <cell r="AD31">
            <v>200000</v>
          </cell>
          <cell r="AE31">
            <v>0</v>
          </cell>
          <cell r="AF31">
            <v>0</v>
          </cell>
          <cell r="AG31">
            <v>200000</v>
          </cell>
          <cell r="AH31">
            <v>0</v>
          </cell>
          <cell r="AI31">
            <v>200000</v>
          </cell>
          <cell r="AJ31">
            <v>0</v>
          </cell>
          <cell r="AK31">
            <v>0</v>
          </cell>
          <cell r="AL31">
            <v>200000</v>
          </cell>
          <cell r="AM31">
            <v>0</v>
          </cell>
          <cell r="AN31">
            <v>200000</v>
          </cell>
          <cell r="AO31">
            <v>0</v>
          </cell>
          <cell r="AP31">
            <v>0</v>
          </cell>
          <cell r="AQ31">
            <v>200000</v>
          </cell>
          <cell r="AR31">
            <v>0</v>
          </cell>
          <cell r="AS31">
            <v>200000</v>
          </cell>
          <cell r="AT31">
            <v>0</v>
          </cell>
          <cell r="AU31">
            <v>0</v>
          </cell>
          <cell r="AV31">
            <v>200000</v>
          </cell>
          <cell r="AW31">
            <v>0</v>
          </cell>
          <cell r="AX31">
            <v>200000</v>
          </cell>
          <cell r="AY31">
            <v>0</v>
          </cell>
          <cell r="AZ31">
            <v>0</v>
          </cell>
          <cell r="BA31">
            <v>200000</v>
          </cell>
          <cell r="BB31">
            <v>0</v>
          </cell>
          <cell r="BC31">
            <v>200000</v>
          </cell>
          <cell r="BD31">
            <v>0</v>
          </cell>
          <cell r="BE31">
            <v>0</v>
          </cell>
          <cell r="BF31">
            <v>200000</v>
          </cell>
          <cell r="BG31">
            <v>0</v>
          </cell>
          <cell r="BH31">
            <v>200000</v>
          </cell>
          <cell r="BI31">
            <v>0</v>
          </cell>
          <cell r="BJ31">
            <v>0</v>
          </cell>
          <cell r="BK31">
            <v>200000</v>
          </cell>
          <cell r="BL31">
            <v>200000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800000</v>
          </cell>
          <cell r="AI33">
            <v>800000</v>
          </cell>
          <cell r="AJ33">
            <v>0</v>
          </cell>
          <cell r="AK33">
            <v>0</v>
          </cell>
          <cell r="AL33">
            <v>800000</v>
          </cell>
          <cell r="AM33">
            <v>700000</v>
          </cell>
          <cell r="AN33">
            <v>1500000</v>
          </cell>
          <cell r="AO33">
            <v>0</v>
          </cell>
          <cell r="AP33">
            <v>0</v>
          </cell>
          <cell r="AQ33">
            <v>1500000</v>
          </cell>
          <cell r="AR33">
            <v>0</v>
          </cell>
          <cell r="AS33">
            <v>1500000</v>
          </cell>
          <cell r="AT33">
            <v>0</v>
          </cell>
          <cell r="AU33">
            <v>0</v>
          </cell>
          <cell r="AV33">
            <v>1500000</v>
          </cell>
          <cell r="AW33">
            <v>0</v>
          </cell>
          <cell r="AX33">
            <v>1500000</v>
          </cell>
          <cell r="AY33">
            <v>0</v>
          </cell>
          <cell r="AZ33">
            <v>0</v>
          </cell>
          <cell r="BA33">
            <v>1500000</v>
          </cell>
          <cell r="BB33">
            <v>0</v>
          </cell>
          <cell r="BC33">
            <v>1500000</v>
          </cell>
          <cell r="BD33">
            <v>0</v>
          </cell>
          <cell r="BE33">
            <v>0</v>
          </cell>
          <cell r="BF33">
            <v>1500000</v>
          </cell>
          <cell r="BG33">
            <v>0</v>
          </cell>
          <cell r="BH33">
            <v>1500000</v>
          </cell>
          <cell r="BI33">
            <v>0</v>
          </cell>
          <cell r="BJ33">
            <v>0</v>
          </cell>
          <cell r="BK33">
            <v>1500000</v>
          </cell>
          <cell r="BL33">
            <v>1500000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1000000</v>
          </cell>
          <cell r="O38">
            <v>1000000</v>
          </cell>
          <cell r="P38">
            <v>0</v>
          </cell>
          <cell r="Q38">
            <v>0</v>
          </cell>
          <cell r="R38">
            <v>1000000</v>
          </cell>
          <cell r="S38">
            <v>0</v>
          </cell>
          <cell r="T38">
            <v>1000000</v>
          </cell>
          <cell r="U38">
            <v>0</v>
          </cell>
          <cell r="V38">
            <v>0</v>
          </cell>
          <cell r="W38">
            <v>1000000</v>
          </cell>
          <cell r="X38">
            <v>0</v>
          </cell>
          <cell r="Y38">
            <v>1000000</v>
          </cell>
          <cell r="Z38">
            <v>1000000</v>
          </cell>
          <cell r="AA38">
            <v>1000000</v>
          </cell>
          <cell r="AB38">
            <v>0</v>
          </cell>
          <cell r="AC38">
            <v>0</v>
          </cell>
          <cell r="AD38">
            <v>1000000</v>
          </cell>
          <cell r="AE38">
            <v>0</v>
          </cell>
          <cell r="AF38">
            <v>1000000</v>
          </cell>
          <cell r="AG38">
            <v>0</v>
          </cell>
          <cell r="AH38">
            <v>0</v>
          </cell>
          <cell r="AI38">
            <v>1000000</v>
          </cell>
          <cell r="AJ38">
            <v>0</v>
          </cell>
          <cell r="AK38">
            <v>1000000</v>
          </cell>
          <cell r="AL38">
            <v>0</v>
          </cell>
          <cell r="AM38">
            <v>0</v>
          </cell>
          <cell r="AN38">
            <v>1000000</v>
          </cell>
          <cell r="AO38">
            <v>0</v>
          </cell>
          <cell r="AP38">
            <v>1000000</v>
          </cell>
          <cell r="AQ38">
            <v>0</v>
          </cell>
          <cell r="AR38">
            <v>0</v>
          </cell>
          <cell r="AS38">
            <v>1000000</v>
          </cell>
          <cell r="AT38">
            <v>0</v>
          </cell>
          <cell r="AU38">
            <v>1000000</v>
          </cell>
          <cell r="AV38">
            <v>0</v>
          </cell>
          <cell r="AW38">
            <v>0</v>
          </cell>
          <cell r="AX38">
            <v>1000000</v>
          </cell>
          <cell r="AY38">
            <v>0</v>
          </cell>
          <cell r="AZ38">
            <v>1000000</v>
          </cell>
          <cell r="BA38">
            <v>0</v>
          </cell>
          <cell r="BB38">
            <v>0</v>
          </cell>
          <cell r="BC38">
            <v>1000000</v>
          </cell>
          <cell r="BD38">
            <v>0</v>
          </cell>
          <cell r="BE38">
            <v>1000000</v>
          </cell>
          <cell r="BF38">
            <v>0</v>
          </cell>
          <cell r="BG38">
            <v>0</v>
          </cell>
          <cell r="BH38">
            <v>1000000</v>
          </cell>
          <cell r="BI38">
            <v>0</v>
          </cell>
          <cell r="BJ38">
            <v>1000000</v>
          </cell>
          <cell r="BK38">
            <v>0</v>
          </cell>
          <cell r="BL38">
            <v>1000000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200000</v>
          </cell>
          <cell r="Y39">
            <v>200000</v>
          </cell>
          <cell r="Z39">
            <v>0</v>
          </cell>
          <cell r="AA39">
            <v>0</v>
          </cell>
          <cell r="AB39">
            <v>200000</v>
          </cell>
          <cell r="AC39">
            <v>300000</v>
          </cell>
          <cell r="AD39">
            <v>500000</v>
          </cell>
          <cell r="AE39">
            <v>0</v>
          </cell>
          <cell r="AF39">
            <v>0</v>
          </cell>
          <cell r="AG39">
            <v>500000</v>
          </cell>
          <cell r="AH39">
            <v>0</v>
          </cell>
          <cell r="AI39">
            <v>500000</v>
          </cell>
          <cell r="AJ39">
            <v>0</v>
          </cell>
          <cell r="AK39">
            <v>0</v>
          </cell>
          <cell r="AL39">
            <v>500000</v>
          </cell>
          <cell r="AM39">
            <v>500000</v>
          </cell>
          <cell r="AN39">
            <v>1000000</v>
          </cell>
          <cell r="AO39">
            <v>0</v>
          </cell>
          <cell r="AP39">
            <v>0</v>
          </cell>
          <cell r="AQ39">
            <v>1000000</v>
          </cell>
          <cell r="AR39">
            <v>0</v>
          </cell>
          <cell r="AS39">
            <v>1000000</v>
          </cell>
          <cell r="AT39">
            <v>0</v>
          </cell>
          <cell r="AU39">
            <v>0</v>
          </cell>
          <cell r="AV39">
            <v>1000000</v>
          </cell>
          <cell r="AW39">
            <v>0</v>
          </cell>
          <cell r="AX39">
            <v>1000000</v>
          </cell>
          <cell r="AY39">
            <v>0</v>
          </cell>
          <cell r="AZ39">
            <v>0</v>
          </cell>
          <cell r="BA39">
            <v>1000000</v>
          </cell>
          <cell r="BB39">
            <v>0</v>
          </cell>
          <cell r="BC39">
            <v>1000000</v>
          </cell>
          <cell r="BD39">
            <v>0</v>
          </cell>
          <cell r="BE39">
            <v>0</v>
          </cell>
          <cell r="BF39">
            <v>1000000</v>
          </cell>
          <cell r="BG39">
            <v>0</v>
          </cell>
          <cell r="BH39">
            <v>1000000</v>
          </cell>
          <cell r="BI39">
            <v>0</v>
          </cell>
          <cell r="BJ39">
            <v>0</v>
          </cell>
          <cell r="BK39">
            <v>1000000</v>
          </cell>
          <cell r="BL39">
            <v>1000000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2000000</v>
          </cell>
          <cell r="AI42">
            <v>2000000</v>
          </cell>
          <cell r="AJ42">
            <v>0</v>
          </cell>
          <cell r="AK42">
            <v>0</v>
          </cell>
          <cell r="AL42">
            <v>2000000</v>
          </cell>
          <cell r="AM42">
            <v>0</v>
          </cell>
          <cell r="AN42">
            <v>2000000</v>
          </cell>
          <cell r="AO42">
            <v>0</v>
          </cell>
          <cell r="AP42">
            <v>0</v>
          </cell>
          <cell r="AQ42">
            <v>2000000</v>
          </cell>
          <cell r="AR42">
            <v>0</v>
          </cell>
          <cell r="AS42">
            <v>2000000</v>
          </cell>
          <cell r="AT42">
            <v>0</v>
          </cell>
          <cell r="AU42">
            <v>0</v>
          </cell>
          <cell r="AV42">
            <v>2000000</v>
          </cell>
          <cell r="AW42">
            <v>0</v>
          </cell>
          <cell r="AX42">
            <v>2000000</v>
          </cell>
          <cell r="AY42">
            <v>0</v>
          </cell>
          <cell r="AZ42">
            <v>0</v>
          </cell>
          <cell r="BA42">
            <v>2000000</v>
          </cell>
          <cell r="BB42">
            <v>0</v>
          </cell>
          <cell r="BC42">
            <v>2000000</v>
          </cell>
          <cell r="BD42">
            <v>0</v>
          </cell>
          <cell r="BE42">
            <v>0</v>
          </cell>
          <cell r="BF42">
            <v>2000000</v>
          </cell>
          <cell r="BG42">
            <v>0</v>
          </cell>
          <cell r="BH42">
            <v>2000000</v>
          </cell>
          <cell r="BI42">
            <v>0</v>
          </cell>
          <cell r="BJ42">
            <v>0</v>
          </cell>
          <cell r="BK42">
            <v>2000000</v>
          </cell>
          <cell r="BL42">
            <v>2000000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300000</v>
          </cell>
          <cell r="Y44">
            <v>300000</v>
          </cell>
          <cell r="Z44">
            <v>0</v>
          </cell>
          <cell r="AA44">
            <v>0</v>
          </cell>
          <cell r="AB44">
            <v>300000</v>
          </cell>
          <cell r="AC44">
            <v>300000</v>
          </cell>
          <cell r="AD44">
            <v>600000</v>
          </cell>
          <cell r="AE44">
            <v>0</v>
          </cell>
          <cell r="AF44">
            <v>0</v>
          </cell>
          <cell r="AG44">
            <v>600000</v>
          </cell>
          <cell r="AH44">
            <v>400000</v>
          </cell>
          <cell r="AI44">
            <v>1000000</v>
          </cell>
          <cell r="AJ44">
            <v>0</v>
          </cell>
          <cell r="AK44">
            <v>0</v>
          </cell>
          <cell r="AL44">
            <v>1000000</v>
          </cell>
          <cell r="AM44">
            <v>1000000</v>
          </cell>
          <cell r="AN44">
            <v>2000000</v>
          </cell>
          <cell r="AO44">
            <v>0</v>
          </cell>
          <cell r="AP44">
            <v>0</v>
          </cell>
          <cell r="AQ44">
            <v>2000000</v>
          </cell>
          <cell r="AR44">
            <v>0</v>
          </cell>
          <cell r="AS44">
            <v>2000000</v>
          </cell>
          <cell r="AT44">
            <v>0</v>
          </cell>
          <cell r="AU44">
            <v>0</v>
          </cell>
          <cell r="AV44">
            <v>2000000</v>
          </cell>
          <cell r="AW44">
            <v>0</v>
          </cell>
          <cell r="AX44">
            <v>2000000</v>
          </cell>
          <cell r="AY44">
            <v>0</v>
          </cell>
          <cell r="AZ44">
            <v>0</v>
          </cell>
          <cell r="BA44">
            <v>2000000</v>
          </cell>
          <cell r="BB44">
            <v>0</v>
          </cell>
          <cell r="BC44">
            <v>2000000</v>
          </cell>
          <cell r="BD44">
            <v>0</v>
          </cell>
          <cell r="BE44">
            <v>0</v>
          </cell>
          <cell r="BF44">
            <v>2000000</v>
          </cell>
          <cell r="BG44">
            <v>0</v>
          </cell>
          <cell r="BH44">
            <v>2000000</v>
          </cell>
          <cell r="BI44">
            <v>0</v>
          </cell>
          <cell r="BJ44">
            <v>0</v>
          </cell>
          <cell r="BK44">
            <v>2000000</v>
          </cell>
          <cell r="BL44">
            <v>2000000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338500</v>
          </cell>
          <cell r="Y46">
            <v>338500</v>
          </cell>
          <cell r="Z46">
            <v>0</v>
          </cell>
          <cell r="AA46">
            <v>0</v>
          </cell>
          <cell r="AB46">
            <v>338500</v>
          </cell>
          <cell r="AC46">
            <v>0</v>
          </cell>
          <cell r="AD46">
            <v>338500</v>
          </cell>
          <cell r="AE46">
            <v>338500</v>
          </cell>
          <cell r="AF46">
            <v>338500</v>
          </cell>
          <cell r="AG46">
            <v>0</v>
          </cell>
          <cell r="AH46">
            <v>0</v>
          </cell>
          <cell r="AI46">
            <v>338500</v>
          </cell>
          <cell r="AJ46">
            <v>0</v>
          </cell>
          <cell r="AK46">
            <v>338500</v>
          </cell>
          <cell r="AL46">
            <v>0</v>
          </cell>
          <cell r="AM46">
            <v>338500</v>
          </cell>
          <cell r="AN46">
            <v>677000</v>
          </cell>
          <cell r="AO46">
            <v>0</v>
          </cell>
          <cell r="AP46">
            <v>338500</v>
          </cell>
          <cell r="AQ46">
            <v>338500</v>
          </cell>
          <cell r="AR46">
            <v>0</v>
          </cell>
          <cell r="AS46">
            <v>677000</v>
          </cell>
          <cell r="AT46">
            <v>0</v>
          </cell>
          <cell r="AU46">
            <v>338500</v>
          </cell>
          <cell r="AV46">
            <v>338500</v>
          </cell>
          <cell r="AW46">
            <v>0</v>
          </cell>
          <cell r="AX46">
            <v>677000</v>
          </cell>
          <cell r="AY46">
            <v>0</v>
          </cell>
          <cell r="AZ46">
            <v>338500</v>
          </cell>
          <cell r="BA46">
            <v>338500</v>
          </cell>
          <cell r="BB46">
            <v>0</v>
          </cell>
          <cell r="BC46">
            <v>677000</v>
          </cell>
          <cell r="BD46">
            <v>0</v>
          </cell>
          <cell r="BE46">
            <v>338500</v>
          </cell>
          <cell r="BF46">
            <v>338500</v>
          </cell>
          <cell r="BG46">
            <v>0</v>
          </cell>
          <cell r="BH46">
            <v>677000</v>
          </cell>
          <cell r="BI46">
            <v>0</v>
          </cell>
          <cell r="BJ46">
            <v>338500</v>
          </cell>
          <cell r="BK46">
            <v>338500</v>
          </cell>
          <cell r="BL46">
            <v>677000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300000</v>
          </cell>
          <cell r="Y48">
            <v>300000</v>
          </cell>
          <cell r="Z48">
            <v>0</v>
          </cell>
          <cell r="AA48">
            <v>0</v>
          </cell>
          <cell r="AB48">
            <v>300000</v>
          </cell>
          <cell r="AC48">
            <v>200000</v>
          </cell>
          <cell r="AD48">
            <v>500000</v>
          </cell>
          <cell r="AE48">
            <v>500000</v>
          </cell>
          <cell r="AF48">
            <v>500000</v>
          </cell>
          <cell r="AG48">
            <v>0</v>
          </cell>
          <cell r="AH48">
            <v>0</v>
          </cell>
          <cell r="AI48">
            <v>500000</v>
          </cell>
          <cell r="AJ48">
            <v>0</v>
          </cell>
          <cell r="AK48">
            <v>500000</v>
          </cell>
          <cell r="AL48">
            <v>0</v>
          </cell>
          <cell r="AM48">
            <v>500000</v>
          </cell>
          <cell r="AN48">
            <v>1000000</v>
          </cell>
          <cell r="AO48">
            <v>0</v>
          </cell>
          <cell r="AP48">
            <v>500000</v>
          </cell>
          <cell r="AQ48">
            <v>500000</v>
          </cell>
          <cell r="AR48">
            <v>0</v>
          </cell>
          <cell r="AS48">
            <v>1000000</v>
          </cell>
          <cell r="AT48">
            <v>0</v>
          </cell>
          <cell r="AU48">
            <v>500000</v>
          </cell>
          <cell r="AV48">
            <v>500000</v>
          </cell>
          <cell r="AW48">
            <v>0</v>
          </cell>
          <cell r="AX48">
            <v>1000000</v>
          </cell>
          <cell r="AY48">
            <v>0</v>
          </cell>
          <cell r="AZ48">
            <v>500000</v>
          </cell>
          <cell r="BA48">
            <v>500000</v>
          </cell>
          <cell r="BB48">
            <v>0</v>
          </cell>
          <cell r="BC48">
            <v>1000000</v>
          </cell>
          <cell r="BD48">
            <v>0</v>
          </cell>
          <cell r="BE48">
            <v>500000</v>
          </cell>
          <cell r="BF48">
            <v>500000</v>
          </cell>
          <cell r="BG48">
            <v>0</v>
          </cell>
          <cell r="BH48">
            <v>1000000</v>
          </cell>
          <cell r="BI48">
            <v>0</v>
          </cell>
          <cell r="BJ48">
            <v>500000</v>
          </cell>
          <cell r="BK48">
            <v>500000</v>
          </cell>
          <cell r="BL48">
            <v>1000000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265964</v>
          </cell>
          <cell r="Y50">
            <v>265964</v>
          </cell>
          <cell r="Z50">
            <v>0</v>
          </cell>
          <cell r="AA50">
            <v>0</v>
          </cell>
          <cell r="AB50">
            <v>265964</v>
          </cell>
          <cell r="AC50">
            <v>664000</v>
          </cell>
          <cell r="AD50">
            <v>929964</v>
          </cell>
          <cell r="AE50">
            <v>0</v>
          </cell>
          <cell r="AF50">
            <v>0</v>
          </cell>
          <cell r="AG50">
            <v>929964</v>
          </cell>
          <cell r="AH50">
            <v>0</v>
          </cell>
          <cell r="AI50">
            <v>929964</v>
          </cell>
          <cell r="AJ50">
            <v>0</v>
          </cell>
          <cell r="AK50">
            <v>0</v>
          </cell>
          <cell r="AL50">
            <v>929964</v>
          </cell>
          <cell r="AM50">
            <v>0</v>
          </cell>
          <cell r="AN50">
            <v>929964</v>
          </cell>
          <cell r="AO50">
            <v>0</v>
          </cell>
          <cell r="AP50">
            <v>0</v>
          </cell>
          <cell r="AQ50">
            <v>929964</v>
          </cell>
          <cell r="AR50">
            <v>0</v>
          </cell>
          <cell r="AS50">
            <v>929964</v>
          </cell>
          <cell r="AT50">
            <v>0</v>
          </cell>
          <cell r="AU50">
            <v>0</v>
          </cell>
          <cell r="AV50">
            <v>929964</v>
          </cell>
          <cell r="AW50">
            <v>0</v>
          </cell>
          <cell r="AX50">
            <v>929964</v>
          </cell>
          <cell r="AY50">
            <v>0</v>
          </cell>
          <cell r="AZ50">
            <v>0</v>
          </cell>
          <cell r="BA50">
            <v>929964</v>
          </cell>
          <cell r="BB50">
            <v>0</v>
          </cell>
          <cell r="BC50">
            <v>929964</v>
          </cell>
          <cell r="BD50">
            <v>0</v>
          </cell>
          <cell r="BE50">
            <v>0</v>
          </cell>
          <cell r="BF50">
            <v>929964</v>
          </cell>
          <cell r="BG50">
            <v>0</v>
          </cell>
          <cell r="BH50">
            <v>929964</v>
          </cell>
          <cell r="BI50">
            <v>0</v>
          </cell>
          <cell r="BJ50">
            <v>0</v>
          </cell>
          <cell r="BK50">
            <v>929964</v>
          </cell>
          <cell r="BL50">
            <v>929964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435553</v>
          </cell>
          <cell r="Y51">
            <v>435553</v>
          </cell>
          <cell r="Z51">
            <v>0</v>
          </cell>
          <cell r="AA51">
            <v>0</v>
          </cell>
          <cell r="AB51">
            <v>435553</v>
          </cell>
          <cell r="AC51">
            <v>0</v>
          </cell>
          <cell r="AD51">
            <v>435553</v>
          </cell>
          <cell r="AE51">
            <v>0</v>
          </cell>
          <cell r="AF51">
            <v>0</v>
          </cell>
          <cell r="AG51">
            <v>435553</v>
          </cell>
          <cell r="AH51">
            <v>0</v>
          </cell>
          <cell r="AI51">
            <v>435553</v>
          </cell>
          <cell r="AJ51">
            <v>0</v>
          </cell>
          <cell r="AK51">
            <v>0</v>
          </cell>
          <cell r="AL51">
            <v>435553</v>
          </cell>
          <cell r="AM51">
            <v>0</v>
          </cell>
          <cell r="AN51">
            <v>435553</v>
          </cell>
          <cell r="AO51">
            <v>0</v>
          </cell>
          <cell r="AP51">
            <v>0</v>
          </cell>
          <cell r="AQ51">
            <v>435553</v>
          </cell>
          <cell r="AR51">
            <v>0</v>
          </cell>
          <cell r="AS51">
            <v>435553</v>
          </cell>
          <cell r="AT51">
            <v>0</v>
          </cell>
          <cell r="AU51">
            <v>0</v>
          </cell>
          <cell r="AV51">
            <v>435553</v>
          </cell>
          <cell r="AW51">
            <v>0</v>
          </cell>
          <cell r="AX51">
            <v>435553</v>
          </cell>
          <cell r="AY51">
            <v>0</v>
          </cell>
          <cell r="AZ51">
            <v>0</v>
          </cell>
          <cell r="BA51">
            <v>435553</v>
          </cell>
          <cell r="BB51">
            <v>0</v>
          </cell>
          <cell r="BC51">
            <v>435553</v>
          </cell>
          <cell r="BD51">
            <v>0</v>
          </cell>
          <cell r="BE51">
            <v>0</v>
          </cell>
          <cell r="BF51">
            <v>435553</v>
          </cell>
          <cell r="BG51">
            <v>0</v>
          </cell>
          <cell r="BH51">
            <v>435553</v>
          </cell>
          <cell r="BI51">
            <v>0</v>
          </cell>
          <cell r="BJ51">
            <v>0</v>
          </cell>
          <cell r="BK51">
            <v>435553</v>
          </cell>
          <cell r="BL51">
            <v>435553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482924</v>
          </cell>
          <cell r="Y52">
            <v>482924</v>
          </cell>
          <cell r="Z52">
            <v>0</v>
          </cell>
          <cell r="AA52">
            <v>0</v>
          </cell>
          <cell r="AB52">
            <v>482924</v>
          </cell>
          <cell r="AC52">
            <v>0</v>
          </cell>
          <cell r="AD52">
            <v>482924</v>
          </cell>
          <cell r="AE52">
            <v>0</v>
          </cell>
          <cell r="AF52">
            <v>0</v>
          </cell>
          <cell r="AG52">
            <v>482924</v>
          </cell>
          <cell r="AH52">
            <v>0</v>
          </cell>
          <cell r="AI52">
            <v>482924</v>
          </cell>
          <cell r="AJ52">
            <v>0</v>
          </cell>
          <cell r="AK52">
            <v>0</v>
          </cell>
          <cell r="AL52">
            <v>482924</v>
          </cell>
          <cell r="AM52">
            <v>0</v>
          </cell>
          <cell r="AN52">
            <v>482924</v>
          </cell>
          <cell r="AO52">
            <v>0</v>
          </cell>
          <cell r="AP52">
            <v>0</v>
          </cell>
          <cell r="AQ52">
            <v>482924</v>
          </cell>
          <cell r="AR52">
            <v>0</v>
          </cell>
          <cell r="AS52">
            <v>482924</v>
          </cell>
          <cell r="AT52">
            <v>0</v>
          </cell>
          <cell r="AU52">
            <v>0</v>
          </cell>
          <cell r="AV52">
            <v>482924</v>
          </cell>
          <cell r="AW52">
            <v>0</v>
          </cell>
          <cell r="AX52">
            <v>482924</v>
          </cell>
          <cell r="AY52">
            <v>0</v>
          </cell>
          <cell r="AZ52">
            <v>0</v>
          </cell>
          <cell r="BA52">
            <v>482924</v>
          </cell>
          <cell r="BB52">
            <v>0</v>
          </cell>
          <cell r="BC52">
            <v>482924</v>
          </cell>
          <cell r="BD52">
            <v>0</v>
          </cell>
          <cell r="BE52">
            <v>0</v>
          </cell>
          <cell r="BF52">
            <v>482924</v>
          </cell>
          <cell r="BG52">
            <v>0</v>
          </cell>
          <cell r="BH52">
            <v>482924</v>
          </cell>
          <cell r="BI52">
            <v>0</v>
          </cell>
          <cell r="BJ52">
            <v>0</v>
          </cell>
          <cell r="BK52">
            <v>482924</v>
          </cell>
          <cell r="BL52">
            <v>482924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500000</v>
          </cell>
          <cell r="Y54">
            <v>500000</v>
          </cell>
          <cell r="Z54">
            <v>0</v>
          </cell>
          <cell r="AA54">
            <v>0</v>
          </cell>
          <cell r="AB54">
            <v>500000</v>
          </cell>
          <cell r="AC54">
            <v>500000</v>
          </cell>
          <cell r="AD54">
            <v>1000000</v>
          </cell>
          <cell r="AE54">
            <v>0</v>
          </cell>
          <cell r="AF54">
            <v>0</v>
          </cell>
          <cell r="AG54">
            <v>1000000</v>
          </cell>
          <cell r="AH54">
            <v>500000</v>
          </cell>
          <cell r="AI54">
            <v>1500000</v>
          </cell>
          <cell r="AJ54">
            <v>0</v>
          </cell>
          <cell r="AK54">
            <v>0</v>
          </cell>
          <cell r="AL54">
            <v>1500000</v>
          </cell>
          <cell r="AM54">
            <v>2500000</v>
          </cell>
          <cell r="AN54">
            <v>4000000</v>
          </cell>
          <cell r="AO54">
            <v>0</v>
          </cell>
          <cell r="AP54">
            <v>0</v>
          </cell>
          <cell r="AQ54">
            <v>4000000</v>
          </cell>
          <cell r="AR54">
            <v>0</v>
          </cell>
          <cell r="AS54">
            <v>4000000</v>
          </cell>
          <cell r="AT54">
            <v>0</v>
          </cell>
          <cell r="AU54">
            <v>0</v>
          </cell>
          <cell r="AV54">
            <v>4000000</v>
          </cell>
          <cell r="AW54">
            <v>0</v>
          </cell>
          <cell r="AX54">
            <v>4000000</v>
          </cell>
          <cell r="AY54">
            <v>0</v>
          </cell>
          <cell r="AZ54">
            <v>0</v>
          </cell>
          <cell r="BA54">
            <v>4000000</v>
          </cell>
          <cell r="BB54">
            <v>0</v>
          </cell>
          <cell r="BC54">
            <v>4000000</v>
          </cell>
          <cell r="BD54">
            <v>0</v>
          </cell>
          <cell r="BE54">
            <v>0</v>
          </cell>
          <cell r="BF54">
            <v>4000000</v>
          </cell>
          <cell r="BG54">
            <v>0</v>
          </cell>
          <cell r="BH54">
            <v>4000000</v>
          </cell>
          <cell r="BI54">
            <v>0</v>
          </cell>
          <cell r="BJ54">
            <v>0</v>
          </cell>
          <cell r="BK54">
            <v>4000000</v>
          </cell>
          <cell r="BL54">
            <v>4000000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500000</v>
          </cell>
          <cell r="Y56">
            <v>500000</v>
          </cell>
          <cell r="Z56">
            <v>0</v>
          </cell>
          <cell r="AA56">
            <v>0</v>
          </cell>
          <cell r="AB56">
            <v>500000</v>
          </cell>
          <cell r="AC56">
            <v>500000</v>
          </cell>
          <cell r="AD56">
            <v>1000000</v>
          </cell>
          <cell r="AE56">
            <v>0</v>
          </cell>
          <cell r="AF56">
            <v>0</v>
          </cell>
          <cell r="AG56">
            <v>1000000</v>
          </cell>
          <cell r="AH56">
            <v>2500000</v>
          </cell>
          <cell r="AI56">
            <v>3500000</v>
          </cell>
          <cell r="AJ56">
            <v>0</v>
          </cell>
          <cell r="AK56">
            <v>0</v>
          </cell>
          <cell r="AL56">
            <v>3500000</v>
          </cell>
          <cell r="AM56">
            <v>500000</v>
          </cell>
          <cell r="AN56">
            <v>4000000</v>
          </cell>
          <cell r="AO56">
            <v>0</v>
          </cell>
          <cell r="AP56">
            <v>0</v>
          </cell>
          <cell r="AQ56">
            <v>4000000</v>
          </cell>
          <cell r="AR56">
            <v>0</v>
          </cell>
          <cell r="AS56">
            <v>4000000</v>
          </cell>
          <cell r="AT56">
            <v>0</v>
          </cell>
          <cell r="AU56">
            <v>0</v>
          </cell>
          <cell r="AV56">
            <v>4000000</v>
          </cell>
          <cell r="AW56">
            <v>0</v>
          </cell>
          <cell r="AX56">
            <v>4000000</v>
          </cell>
          <cell r="AY56">
            <v>0</v>
          </cell>
          <cell r="AZ56">
            <v>0</v>
          </cell>
          <cell r="BA56">
            <v>4000000</v>
          </cell>
          <cell r="BB56">
            <v>0</v>
          </cell>
          <cell r="BC56">
            <v>4000000</v>
          </cell>
          <cell r="BD56">
            <v>0</v>
          </cell>
          <cell r="BE56">
            <v>0</v>
          </cell>
          <cell r="BF56">
            <v>4000000</v>
          </cell>
          <cell r="BG56">
            <v>0</v>
          </cell>
          <cell r="BH56">
            <v>4000000</v>
          </cell>
          <cell r="BI56">
            <v>0</v>
          </cell>
          <cell r="BJ56">
            <v>0</v>
          </cell>
          <cell r="BK56">
            <v>4000000</v>
          </cell>
          <cell r="BL56">
            <v>4000000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450000</v>
          </cell>
          <cell r="AD57">
            <v>450000</v>
          </cell>
          <cell r="AE57">
            <v>0</v>
          </cell>
          <cell r="AF57">
            <v>0</v>
          </cell>
          <cell r="AG57">
            <v>450000</v>
          </cell>
          <cell r="AH57">
            <v>0</v>
          </cell>
          <cell r="AI57">
            <v>450000</v>
          </cell>
          <cell r="AJ57">
            <v>0</v>
          </cell>
          <cell r="AK57">
            <v>0</v>
          </cell>
          <cell r="AL57">
            <v>450000</v>
          </cell>
          <cell r="AM57">
            <v>0</v>
          </cell>
          <cell r="AN57">
            <v>450000</v>
          </cell>
          <cell r="AO57">
            <v>0</v>
          </cell>
          <cell r="AP57">
            <v>0</v>
          </cell>
          <cell r="AQ57">
            <v>450000</v>
          </cell>
          <cell r="AR57">
            <v>0</v>
          </cell>
          <cell r="AS57">
            <v>450000</v>
          </cell>
          <cell r="AT57">
            <v>0</v>
          </cell>
          <cell r="AU57">
            <v>0</v>
          </cell>
          <cell r="AV57">
            <v>450000</v>
          </cell>
          <cell r="AW57">
            <v>0</v>
          </cell>
          <cell r="AX57">
            <v>450000</v>
          </cell>
          <cell r="AY57">
            <v>0</v>
          </cell>
          <cell r="AZ57">
            <v>0</v>
          </cell>
          <cell r="BA57">
            <v>450000</v>
          </cell>
          <cell r="BB57">
            <v>0</v>
          </cell>
          <cell r="BC57">
            <v>450000</v>
          </cell>
          <cell r="BD57">
            <v>0</v>
          </cell>
          <cell r="BE57">
            <v>0</v>
          </cell>
          <cell r="BF57">
            <v>450000</v>
          </cell>
          <cell r="BG57">
            <v>0</v>
          </cell>
          <cell r="BH57">
            <v>450000</v>
          </cell>
          <cell r="BI57">
            <v>0</v>
          </cell>
          <cell r="BJ57">
            <v>0</v>
          </cell>
          <cell r="BK57">
            <v>450000</v>
          </cell>
          <cell r="BL57">
            <v>450000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300000</v>
          </cell>
          <cell r="Y59">
            <v>300000</v>
          </cell>
          <cell r="Z59">
            <v>0</v>
          </cell>
          <cell r="AA59">
            <v>0</v>
          </cell>
          <cell r="AB59">
            <v>300000</v>
          </cell>
          <cell r="AC59">
            <v>300000</v>
          </cell>
          <cell r="AD59">
            <v>600000</v>
          </cell>
          <cell r="AE59">
            <v>0</v>
          </cell>
          <cell r="AF59">
            <v>0</v>
          </cell>
          <cell r="AG59">
            <v>600000</v>
          </cell>
          <cell r="AH59">
            <v>400000</v>
          </cell>
          <cell r="AI59">
            <v>1000000</v>
          </cell>
          <cell r="AJ59">
            <v>0</v>
          </cell>
          <cell r="AK59">
            <v>0</v>
          </cell>
          <cell r="AL59">
            <v>1000000</v>
          </cell>
          <cell r="AM59">
            <v>1000000</v>
          </cell>
          <cell r="AN59">
            <v>2000000</v>
          </cell>
          <cell r="AO59">
            <v>0</v>
          </cell>
          <cell r="AP59">
            <v>0</v>
          </cell>
          <cell r="AQ59">
            <v>2000000</v>
          </cell>
          <cell r="AR59">
            <v>0</v>
          </cell>
          <cell r="AS59">
            <v>2000000</v>
          </cell>
          <cell r="AT59">
            <v>0</v>
          </cell>
          <cell r="AU59">
            <v>0</v>
          </cell>
          <cell r="AV59">
            <v>2000000</v>
          </cell>
          <cell r="AW59">
            <v>0</v>
          </cell>
          <cell r="AX59">
            <v>2000000</v>
          </cell>
          <cell r="AY59">
            <v>0</v>
          </cell>
          <cell r="AZ59">
            <v>0</v>
          </cell>
          <cell r="BA59">
            <v>2000000</v>
          </cell>
          <cell r="BB59">
            <v>0</v>
          </cell>
          <cell r="BC59">
            <v>2000000</v>
          </cell>
          <cell r="BD59">
            <v>0</v>
          </cell>
          <cell r="BE59">
            <v>0</v>
          </cell>
          <cell r="BF59">
            <v>2000000</v>
          </cell>
          <cell r="BG59">
            <v>0</v>
          </cell>
          <cell r="BH59">
            <v>2000000</v>
          </cell>
          <cell r="BI59">
            <v>0</v>
          </cell>
          <cell r="BJ59">
            <v>0</v>
          </cell>
          <cell r="BK59">
            <v>2000000</v>
          </cell>
          <cell r="BL59">
            <v>2000000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500000</v>
          </cell>
          <cell r="Y61">
            <v>500000</v>
          </cell>
          <cell r="Z61">
            <v>0</v>
          </cell>
          <cell r="AA61">
            <v>0</v>
          </cell>
          <cell r="AB61">
            <v>500000</v>
          </cell>
          <cell r="AC61">
            <v>500000</v>
          </cell>
          <cell r="AD61">
            <v>1000000</v>
          </cell>
          <cell r="AE61">
            <v>0</v>
          </cell>
          <cell r="AF61">
            <v>0</v>
          </cell>
          <cell r="AG61">
            <v>1000000</v>
          </cell>
          <cell r="AH61">
            <v>500000</v>
          </cell>
          <cell r="AI61">
            <v>1500000</v>
          </cell>
          <cell r="AJ61">
            <v>0</v>
          </cell>
          <cell r="AK61">
            <v>0</v>
          </cell>
          <cell r="AL61">
            <v>1500000</v>
          </cell>
          <cell r="AM61">
            <v>2500000</v>
          </cell>
          <cell r="AN61">
            <v>4000000</v>
          </cell>
          <cell r="AO61">
            <v>0</v>
          </cell>
          <cell r="AP61">
            <v>0</v>
          </cell>
          <cell r="AQ61">
            <v>4000000</v>
          </cell>
          <cell r="AR61">
            <v>0</v>
          </cell>
          <cell r="AS61">
            <v>4000000</v>
          </cell>
          <cell r="AT61">
            <v>0</v>
          </cell>
          <cell r="AU61">
            <v>0</v>
          </cell>
          <cell r="AV61">
            <v>4000000</v>
          </cell>
          <cell r="AW61">
            <v>0</v>
          </cell>
          <cell r="AX61">
            <v>4000000</v>
          </cell>
          <cell r="AY61">
            <v>0</v>
          </cell>
          <cell r="AZ61">
            <v>0</v>
          </cell>
          <cell r="BA61">
            <v>4000000</v>
          </cell>
          <cell r="BB61">
            <v>0</v>
          </cell>
          <cell r="BC61">
            <v>4000000</v>
          </cell>
          <cell r="BD61">
            <v>0</v>
          </cell>
          <cell r="BE61">
            <v>0</v>
          </cell>
          <cell r="BF61">
            <v>4000000</v>
          </cell>
          <cell r="BG61">
            <v>0</v>
          </cell>
          <cell r="BH61">
            <v>4000000</v>
          </cell>
          <cell r="BI61">
            <v>0</v>
          </cell>
          <cell r="BJ61">
            <v>0</v>
          </cell>
          <cell r="BK61">
            <v>4000000</v>
          </cell>
          <cell r="BL61">
            <v>4000000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230000</v>
          </cell>
          <cell r="Y63">
            <v>230000</v>
          </cell>
          <cell r="Z63">
            <v>0</v>
          </cell>
          <cell r="AA63">
            <v>0</v>
          </cell>
          <cell r="AB63">
            <v>230000</v>
          </cell>
          <cell r="AC63">
            <v>0</v>
          </cell>
          <cell r="AD63">
            <v>230000</v>
          </cell>
          <cell r="AE63">
            <v>0</v>
          </cell>
          <cell r="AF63">
            <v>0</v>
          </cell>
          <cell r="AG63">
            <v>230000</v>
          </cell>
          <cell r="AH63">
            <v>0</v>
          </cell>
          <cell r="AI63">
            <v>230000</v>
          </cell>
          <cell r="AJ63">
            <v>0</v>
          </cell>
          <cell r="AK63">
            <v>0</v>
          </cell>
          <cell r="AL63">
            <v>230000</v>
          </cell>
          <cell r="AM63">
            <v>230000</v>
          </cell>
          <cell r="AN63">
            <v>460000</v>
          </cell>
          <cell r="AO63">
            <v>0</v>
          </cell>
          <cell r="AP63">
            <v>0</v>
          </cell>
          <cell r="AQ63">
            <v>460000</v>
          </cell>
          <cell r="AR63">
            <v>0</v>
          </cell>
          <cell r="AS63">
            <v>460000</v>
          </cell>
          <cell r="AT63">
            <v>0</v>
          </cell>
          <cell r="AU63">
            <v>0</v>
          </cell>
          <cell r="AV63">
            <v>460000</v>
          </cell>
          <cell r="AW63">
            <v>0</v>
          </cell>
          <cell r="AX63">
            <v>460000</v>
          </cell>
          <cell r="AY63">
            <v>0</v>
          </cell>
          <cell r="AZ63">
            <v>0</v>
          </cell>
          <cell r="BA63">
            <v>460000</v>
          </cell>
          <cell r="BB63">
            <v>0</v>
          </cell>
          <cell r="BC63">
            <v>460000</v>
          </cell>
          <cell r="BD63">
            <v>0</v>
          </cell>
          <cell r="BE63">
            <v>0</v>
          </cell>
          <cell r="BF63">
            <v>460000</v>
          </cell>
          <cell r="BG63">
            <v>0</v>
          </cell>
          <cell r="BH63">
            <v>460000</v>
          </cell>
          <cell r="BI63">
            <v>0</v>
          </cell>
          <cell r="BJ63">
            <v>0</v>
          </cell>
          <cell r="BK63">
            <v>460000</v>
          </cell>
          <cell r="BL63">
            <v>460000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300000</v>
          </cell>
          <cell r="Y65">
            <v>300000</v>
          </cell>
          <cell r="Z65">
            <v>0</v>
          </cell>
          <cell r="AA65">
            <v>0</v>
          </cell>
          <cell r="AB65">
            <v>300000</v>
          </cell>
          <cell r="AC65">
            <v>300000</v>
          </cell>
          <cell r="AD65">
            <v>600000</v>
          </cell>
          <cell r="AE65">
            <v>0</v>
          </cell>
          <cell r="AF65">
            <v>0</v>
          </cell>
          <cell r="AG65">
            <v>600000</v>
          </cell>
          <cell r="AH65">
            <v>400000</v>
          </cell>
          <cell r="AI65">
            <v>1000000</v>
          </cell>
          <cell r="AJ65">
            <v>0</v>
          </cell>
          <cell r="AK65">
            <v>0</v>
          </cell>
          <cell r="AL65">
            <v>1000000</v>
          </cell>
          <cell r="AM65">
            <v>1000000</v>
          </cell>
          <cell r="AN65">
            <v>2000000</v>
          </cell>
          <cell r="AO65">
            <v>0</v>
          </cell>
          <cell r="AP65">
            <v>0</v>
          </cell>
          <cell r="AQ65">
            <v>2000000</v>
          </cell>
          <cell r="AR65">
            <v>0</v>
          </cell>
          <cell r="AS65">
            <v>2000000</v>
          </cell>
          <cell r="AT65">
            <v>0</v>
          </cell>
          <cell r="AU65">
            <v>0</v>
          </cell>
          <cell r="AV65">
            <v>2000000</v>
          </cell>
          <cell r="AW65">
            <v>0</v>
          </cell>
          <cell r="AX65">
            <v>2000000</v>
          </cell>
          <cell r="AY65">
            <v>0</v>
          </cell>
          <cell r="AZ65">
            <v>0</v>
          </cell>
          <cell r="BA65">
            <v>2000000</v>
          </cell>
          <cell r="BB65">
            <v>0</v>
          </cell>
          <cell r="BC65">
            <v>2000000</v>
          </cell>
          <cell r="BD65">
            <v>0</v>
          </cell>
          <cell r="BE65">
            <v>0</v>
          </cell>
          <cell r="BF65">
            <v>2000000</v>
          </cell>
          <cell r="BG65">
            <v>0</v>
          </cell>
          <cell r="BH65">
            <v>2000000</v>
          </cell>
          <cell r="BI65">
            <v>0</v>
          </cell>
          <cell r="BJ65">
            <v>0</v>
          </cell>
          <cell r="BK65">
            <v>2000000</v>
          </cell>
          <cell r="BL65">
            <v>2000000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351000</v>
          </cell>
          <cell r="Y67">
            <v>351000</v>
          </cell>
          <cell r="Z67">
            <v>0</v>
          </cell>
          <cell r="AA67">
            <v>0</v>
          </cell>
          <cell r="AB67">
            <v>351000</v>
          </cell>
          <cell r="AC67">
            <v>0</v>
          </cell>
          <cell r="AD67">
            <v>351000</v>
          </cell>
          <cell r="AE67">
            <v>351000</v>
          </cell>
          <cell r="AF67">
            <v>351000</v>
          </cell>
          <cell r="AG67">
            <v>0</v>
          </cell>
          <cell r="AH67">
            <v>0</v>
          </cell>
          <cell r="AI67">
            <v>351000</v>
          </cell>
          <cell r="AJ67">
            <v>0</v>
          </cell>
          <cell r="AK67">
            <v>351000</v>
          </cell>
          <cell r="AL67">
            <v>0</v>
          </cell>
          <cell r="AM67">
            <v>351000</v>
          </cell>
          <cell r="AN67">
            <v>702000</v>
          </cell>
          <cell r="AO67">
            <v>0</v>
          </cell>
          <cell r="AP67">
            <v>351000</v>
          </cell>
          <cell r="AQ67">
            <v>351000</v>
          </cell>
          <cell r="AR67">
            <v>0</v>
          </cell>
          <cell r="AS67">
            <v>702000</v>
          </cell>
          <cell r="AT67">
            <v>0</v>
          </cell>
          <cell r="AU67">
            <v>351000</v>
          </cell>
          <cell r="AV67">
            <v>351000</v>
          </cell>
          <cell r="AW67">
            <v>0</v>
          </cell>
          <cell r="AX67">
            <v>702000</v>
          </cell>
          <cell r="AY67">
            <v>0</v>
          </cell>
          <cell r="AZ67">
            <v>351000</v>
          </cell>
          <cell r="BA67">
            <v>351000</v>
          </cell>
          <cell r="BB67">
            <v>0</v>
          </cell>
          <cell r="BC67">
            <v>702000</v>
          </cell>
          <cell r="BD67">
            <v>0</v>
          </cell>
          <cell r="BE67">
            <v>351000</v>
          </cell>
          <cell r="BF67">
            <v>351000</v>
          </cell>
          <cell r="BG67">
            <v>0</v>
          </cell>
          <cell r="BH67">
            <v>702000</v>
          </cell>
          <cell r="BI67">
            <v>0</v>
          </cell>
          <cell r="BJ67">
            <v>351000</v>
          </cell>
          <cell r="BK67">
            <v>351000</v>
          </cell>
          <cell r="BL67">
            <v>702000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200000</v>
          </cell>
          <cell r="AD68">
            <v>200000</v>
          </cell>
          <cell r="AE68">
            <v>0</v>
          </cell>
          <cell r="AF68">
            <v>0</v>
          </cell>
          <cell r="AG68">
            <v>200000</v>
          </cell>
          <cell r="AH68">
            <v>0</v>
          </cell>
          <cell r="AI68">
            <v>200000</v>
          </cell>
          <cell r="AJ68">
            <v>0</v>
          </cell>
          <cell r="AK68">
            <v>0</v>
          </cell>
          <cell r="AL68">
            <v>200000</v>
          </cell>
          <cell r="AM68">
            <v>0</v>
          </cell>
          <cell r="AN68">
            <v>200000</v>
          </cell>
          <cell r="AO68">
            <v>0</v>
          </cell>
          <cell r="AP68">
            <v>0</v>
          </cell>
          <cell r="AQ68">
            <v>200000</v>
          </cell>
          <cell r="AR68">
            <v>0</v>
          </cell>
          <cell r="AS68">
            <v>200000</v>
          </cell>
          <cell r="AT68">
            <v>0</v>
          </cell>
          <cell r="AU68">
            <v>0</v>
          </cell>
          <cell r="AV68">
            <v>200000</v>
          </cell>
          <cell r="AW68">
            <v>0</v>
          </cell>
          <cell r="AX68">
            <v>200000</v>
          </cell>
          <cell r="AY68">
            <v>0</v>
          </cell>
          <cell r="AZ68">
            <v>0</v>
          </cell>
          <cell r="BA68">
            <v>200000</v>
          </cell>
          <cell r="BB68">
            <v>0</v>
          </cell>
          <cell r="BC68">
            <v>200000</v>
          </cell>
          <cell r="BD68">
            <v>0</v>
          </cell>
          <cell r="BE68">
            <v>0</v>
          </cell>
          <cell r="BF68">
            <v>200000</v>
          </cell>
          <cell r="BG68">
            <v>0</v>
          </cell>
          <cell r="BH68">
            <v>200000</v>
          </cell>
          <cell r="BI68">
            <v>0</v>
          </cell>
          <cell r="BJ68">
            <v>0</v>
          </cell>
          <cell r="BK68">
            <v>200000</v>
          </cell>
          <cell r="BL68">
            <v>200000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300000</v>
          </cell>
          <cell r="Y70">
            <v>300000</v>
          </cell>
          <cell r="Z70">
            <v>300000</v>
          </cell>
          <cell r="AA70">
            <v>300000</v>
          </cell>
          <cell r="AB70">
            <v>0</v>
          </cell>
          <cell r="AC70">
            <v>300000</v>
          </cell>
          <cell r="AD70">
            <v>600000</v>
          </cell>
          <cell r="AE70">
            <v>300000</v>
          </cell>
          <cell r="AF70">
            <v>600000</v>
          </cell>
          <cell r="AG70">
            <v>0</v>
          </cell>
          <cell r="AH70">
            <v>900000</v>
          </cell>
          <cell r="AI70">
            <v>1500000</v>
          </cell>
          <cell r="AJ70">
            <v>0</v>
          </cell>
          <cell r="AK70">
            <v>600000</v>
          </cell>
          <cell r="AL70">
            <v>900000</v>
          </cell>
          <cell r="AM70">
            <v>500000</v>
          </cell>
          <cell r="AN70">
            <v>2000000</v>
          </cell>
          <cell r="AO70">
            <v>0</v>
          </cell>
          <cell r="AP70">
            <v>600000</v>
          </cell>
          <cell r="AQ70">
            <v>1400000</v>
          </cell>
          <cell r="AR70">
            <v>0</v>
          </cell>
          <cell r="AS70">
            <v>2000000</v>
          </cell>
          <cell r="AT70">
            <v>0</v>
          </cell>
          <cell r="AU70">
            <v>600000</v>
          </cell>
          <cell r="AV70">
            <v>1400000</v>
          </cell>
          <cell r="AW70">
            <v>0</v>
          </cell>
          <cell r="AX70">
            <v>2000000</v>
          </cell>
          <cell r="AY70">
            <v>0</v>
          </cell>
          <cell r="AZ70">
            <v>600000</v>
          </cell>
          <cell r="BA70">
            <v>1400000</v>
          </cell>
          <cell r="BB70">
            <v>0</v>
          </cell>
          <cell r="BC70">
            <v>2000000</v>
          </cell>
          <cell r="BD70">
            <v>0</v>
          </cell>
          <cell r="BE70">
            <v>600000</v>
          </cell>
          <cell r="BF70">
            <v>1400000</v>
          </cell>
          <cell r="BG70">
            <v>0</v>
          </cell>
          <cell r="BH70">
            <v>2000000</v>
          </cell>
          <cell r="BI70">
            <v>0</v>
          </cell>
          <cell r="BJ70">
            <v>600000</v>
          </cell>
          <cell r="BK70">
            <v>1400000</v>
          </cell>
          <cell r="BL70">
            <v>2000000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200000</v>
          </cell>
          <cell r="AD71">
            <v>200000</v>
          </cell>
          <cell r="AE71">
            <v>0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>
            <v>0</v>
          </cell>
          <cell r="AK71">
            <v>0</v>
          </cell>
          <cell r="AL71">
            <v>200000</v>
          </cell>
          <cell r="AM71">
            <v>0</v>
          </cell>
          <cell r="AN71">
            <v>200000</v>
          </cell>
          <cell r="AO71">
            <v>0</v>
          </cell>
          <cell r="AP71">
            <v>0</v>
          </cell>
          <cell r="AQ71">
            <v>200000</v>
          </cell>
          <cell r="AR71">
            <v>0</v>
          </cell>
          <cell r="AS71">
            <v>200000</v>
          </cell>
          <cell r="AT71">
            <v>0</v>
          </cell>
          <cell r="AU71">
            <v>0</v>
          </cell>
          <cell r="AV71">
            <v>200000</v>
          </cell>
          <cell r="AW71">
            <v>0</v>
          </cell>
          <cell r="AX71">
            <v>200000</v>
          </cell>
          <cell r="AY71">
            <v>0</v>
          </cell>
          <cell r="AZ71">
            <v>0</v>
          </cell>
          <cell r="BA71">
            <v>200000</v>
          </cell>
          <cell r="BB71">
            <v>0</v>
          </cell>
          <cell r="BC71">
            <v>200000</v>
          </cell>
          <cell r="BD71">
            <v>0</v>
          </cell>
          <cell r="BE71">
            <v>0</v>
          </cell>
          <cell r="BF71">
            <v>200000</v>
          </cell>
          <cell r="BG71">
            <v>0</v>
          </cell>
          <cell r="BH71">
            <v>200000</v>
          </cell>
          <cell r="BI71">
            <v>0</v>
          </cell>
          <cell r="BJ71">
            <v>0</v>
          </cell>
          <cell r="BK71">
            <v>200000</v>
          </cell>
          <cell r="BL71">
            <v>200000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250800</v>
          </cell>
          <cell r="Y73">
            <v>250800</v>
          </cell>
          <cell r="Z73">
            <v>0</v>
          </cell>
          <cell r="AA73">
            <v>0</v>
          </cell>
          <cell r="AB73">
            <v>250800</v>
          </cell>
          <cell r="AC73">
            <v>500000</v>
          </cell>
          <cell r="AD73">
            <v>750800</v>
          </cell>
          <cell r="AE73">
            <v>0</v>
          </cell>
          <cell r="AF73">
            <v>0</v>
          </cell>
          <cell r="AG73">
            <v>750800</v>
          </cell>
          <cell r="AH73">
            <v>0</v>
          </cell>
          <cell r="AI73">
            <v>750800</v>
          </cell>
          <cell r="AJ73">
            <v>0</v>
          </cell>
          <cell r="AK73">
            <v>0</v>
          </cell>
          <cell r="AL73">
            <v>750800</v>
          </cell>
          <cell r="AM73">
            <v>750800</v>
          </cell>
          <cell r="AN73">
            <v>1501600</v>
          </cell>
          <cell r="AO73">
            <v>0</v>
          </cell>
          <cell r="AP73">
            <v>0</v>
          </cell>
          <cell r="AQ73">
            <v>1501600</v>
          </cell>
          <cell r="AR73">
            <v>0</v>
          </cell>
          <cell r="AS73">
            <v>1501600</v>
          </cell>
          <cell r="AT73">
            <v>0</v>
          </cell>
          <cell r="AU73">
            <v>0</v>
          </cell>
          <cell r="AV73">
            <v>1501600</v>
          </cell>
          <cell r="AW73">
            <v>0</v>
          </cell>
          <cell r="AX73">
            <v>1501600</v>
          </cell>
          <cell r="AY73">
            <v>0</v>
          </cell>
          <cell r="AZ73">
            <v>0</v>
          </cell>
          <cell r="BA73">
            <v>1501600</v>
          </cell>
          <cell r="BB73">
            <v>0</v>
          </cell>
          <cell r="BC73">
            <v>1501600</v>
          </cell>
          <cell r="BD73">
            <v>0</v>
          </cell>
          <cell r="BE73">
            <v>0</v>
          </cell>
          <cell r="BF73">
            <v>1501600</v>
          </cell>
          <cell r="BG73">
            <v>0</v>
          </cell>
          <cell r="BH73">
            <v>1501600</v>
          </cell>
          <cell r="BI73">
            <v>0</v>
          </cell>
          <cell r="BJ73">
            <v>0</v>
          </cell>
          <cell r="BK73">
            <v>1501600</v>
          </cell>
          <cell r="BL73">
            <v>1501600</v>
          </cell>
        </row>
        <row r="78">
          <cell r="D78">
            <v>70000</v>
          </cell>
          <cell r="E78">
            <v>70000</v>
          </cell>
          <cell r="F78">
            <v>0</v>
          </cell>
          <cell r="G78">
            <v>0</v>
          </cell>
          <cell r="H78">
            <v>70000</v>
          </cell>
          <cell r="I78">
            <v>70000</v>
          </cell>
          <cell r="J78">
            <v>140000</v>
          </cell>
          <cell r="K78">
            <v>0</v>
          </cell>
          <cell r="L78">
            <v>0</v>
          </cell>
          <cell r="M78">
            <v>140000</v>
          </cell>
          <cell r="N78">
            <v>354100</v>
          </cell>
          <cell r="O78">
            <v>494100</v>
          </cell>
          <cell r="P78">
            <v>0</v>
          </cell>
          <cell r="Q78">
            <v>0</v>
          </cell>
          <cell r="R78">
            <v>494100</v>
          </cell>
          <cell r="S78">
            <v>104800</v>
          </cell>
          <cell r="T78">
            <v>598900</v>
          </cell>
          <cell r="U78">
            <v>598900</v>
          </cell>
          <cell r="V78">
            <v>598900</v>
          </cell>
          <cell r="W78">
            <v>0</v>
          </cell>
          <cell r="X78">
            <v>374400</v>
          </cell>
          <cell r="Y78">
            <v>973300</v>
          </cell>
          <cell r="Z78">
            <v>374400</v>
          </cell>
          <cell r="AA78">
            <v>973300</v>
          </cell>
          <cell r="AB78">
            <v>0</v>
          </cell>
          <cell r="AC78">
            <v>69600</v>
          </cell>
          <cell r="AD78">
            <v>1042900</v>
          </cell>
          <cell r="AE78">
            <v>69600</v>
          </cell>
          <cell r="AF78">
            <v>1042900</v>
          </cell>
          <cell r="AG78">
            <v>0</v>
          </cell>
          <cell r="AH78">
            <v>155600</v>
          </cell>
          <cell r="AI78">
            <v>1198500</v>
          </cell>
          <cell r="AJ78">
            <v>0</v>
          </cell>
          <cell r="AK78">
            <v>1042900</v>
          </cell>
          <cell r="AL78">
            <v>155600</v>
          </cell>
          <cell r="AM78">
            <v>563700</v>
          </cell>
          <cell r="AN78">
            <v>1762200</v>
          </cell>
          <cell r="AO78">
            <v>0</v>
          </cell>
          <cell r="AP78">
            <v>1042900</v>
          </cell>
          <cell r="AQ78">
            <v>719300</v>
          </cell>
          <cell r="AR78">
            <v>0</v>
          </cell>
          <cell r="AS78">
            <v>1762200</v>
          </cell>
          <cell r="AT78">
            <v>0</v>
          </cell>
          <cell r="AU78">
            <v>1042900</v>
          </cell>
          <cell r="AV78">
            <v>719300</v>
          </cell>
          <cell r="AW78">
            <v>0</v>
          </cell>
          <cell r="AX78">
            <v>1762200</v>
          </cell>
          <cell r="AY78">
            <v>0</v>
          </cell>
          <cell r="AZ78">
            <v>1042900</v>
          </cell>
          <cell r="BA78">
            <v>719300</v>
          </cell>
          <cell r="BB78">
            <v>0</v>
          </cell>
          <cell r="BC78">
            <v>1762200</v>
          </cell>
          <cell r="BD78">
            <v>0</v>
          </cell>
          <cell r="BE78">
            <v>1042900</v>
          </cell>
          <cell r="BF78">
            <v>719300</v>
          </cell>
          <cell r="BG78">
            <v>0</v>
          </cell>
          <cell r="BH78">
            <v>1762200</v>
          </cell>
          <cell r="BI78">
            <v>0</v>
          </cell>
          <cell r="BJ78">
            <v>1042900</v>
          </cell>
          <cell r="BK78">
            <v>719300</v>
          </cell>
          <cell r="BL78">
            <v>1762200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1000000</v>
          </cell>
          <cell r="T83">
            <v>1000000</v>
          </cell>
          <cell r="U83">
            <v>0</v>
          </cell>
          <cell r="V83">
            <v>0</v>
          </cell>
          <cell r="W83">
            <v>1000000</v>
          </cell>
          <cell r="X83">
            <v>0</v>
          </cell>
          <cell r="Y83">
            <v>1000000</v>
          </cell>
          <cell r="Z83">
            <v>1000000</v>
          </cell>
          <cell r="AA83">
            <v>1000000</v>
          </cell>
          <cell r="AB83">
            <v>0</v>
          </cell>
          <cell r="AC83">
            <v>0</v>
          </cell>
          <cell r="AD83">
            <v>1000000</v>
          </cell>
          <cell r="AE83">
            <v>0</v>
          </cell>
          <cell r="AF83">
            <v>1000000</v>
          </cell>
          <cell r="AG83">
            <v>0</v>
          </cell>
          <cell r="AH83">
            <v>0</v>
          </cell>
          <cell r="AI83">
            <v>1000000</v>
          </cell>
          <cell r="AJ83">
            <v>0</v>
          </cell>
          <cell r="AK83">
            <v>1000000</v>
          </cell>
          <cell r="AL83">
            <v>0</v>
          </cell>
          <cell r="AM83">
            <v>2532900</v>
          </cell>
          <cell r="AN83">
            <v>3532900</v>
          </cell>
          <cell r="AO83">
            <v>0</v>
          </cell>
          <cell r="AP83">
            <v>1000000</v>
          </cell>
          <cell r="AQ83">
            <v>2532900</v>
          </cell>
          <cell r="AR83">
            <v>2945000</v>
          </cell>
          <cell r="AS83">
            <v>6477900</v>
          </cell>
          <cell r="AT83">
            <v>0</v>
          </cell>
          <cell r="AU83">
            <v>1000000</v>
          </cell>
          <cell r="AV83">
            <v>5477900</v>
          </cell>
          <cell r="AW83">
            <v>2651800</v>
          </cell>
          <cell r="AX83">
            <v>9129700</v>
          </cell>
          <cell r="AY83">
            <v>0</v>
          </cell>
          <cell r="AZ83">
            <v>1000000</v>
          </cell>
          <cell r="BA83">
            <v>8129700</v>
          </cell>
          <cell r="BB83">
            <v>870300</v>
          </cell>
          <cell r="BC83">
            <v>10000000</v>
          </cell>
          <cell r="BD83">
            <v>0</v>
          </cell>
          <cell r="BE83">
            <v>1000000</v>
          </cell>
          <cell r="BF83">
            <v>9000000</v>
          </cell>
          <cell r="BG83">
            <v>0</v>
          </cell>
          <cell r="BH83">
            <v>10000000</v>
          </cell>
          <cell r="BI83">
            <v>0</v>
          </cell>
          <cell r="BJ83">
            <v>1000000</v>
          </cell>
          <cell r="BK83">
            <v>9000000</v>
          </cell>
          <cell r="BL83">
            <v>10000000</v>
          </cell>
        </row>
        <row r="87">
          <cell r="D87">
            <v>2557000</v>
          </cell>
          <cell r="E87">
            <v>2557000</v>
          </cell>
          <cell r="F87">
            <v>2557000</v>
          </cell>
          <cell r="G87">
            <v>2557000</v>
          </cell>
          <cell r="H87">
            <v>0</v>
          </cell>
          <cell r="I87">
            <v>3343000</v>
          </cell>
          <cell r="J87">
            <v>5900000</v>
          </cell>
          <cell r="K87">
            <v>2443000</v>
          </cell>
          <cell r="L87">
            <v>5000000</v>
          </cell>
          <cell r="M87">
            <v>900000</v>
          </cell>
          <cell r="N87">
            <v>0</v>
          </cell>
          <cell r="O87">
            <v>5900000</v>
          </cell>
          <cell r="P87">
            <v>900000</v>
          </cell>
          <cell r="Q87">
            <v>5900000</v>
          </cell>
          <cell r="R87">
            <v>0</v>
          </cell>
          <cell r="S87">
            <v>0</v>
          </cell>
          <cell r="T87">
            <v>5900000</v>
          </cell>
          <cell r="U87">
            <v>0</v>
          </cell>
          <cell r="V87">
            <v>5900000</v>
          </cell>
          <cell r="W87">
            <v>0</v>
          </cell>
          <cell r="X87">
            <v>0</v>
          </cell>
          <cell r="Y87">
            <v>5900000</v>
          </cell>
          <cell r="Z87">
            <v>0</v>
          </cell>
          <cell r="AA87">
            <v>5900000</v>
          </cell>
          <cell r="AB87">
            <v>0</v>
          </cell>
          <cell r="AC87">
            <v>0</v>
          </cell>
          <cell r="AD87">
            <v>5900000</v>
          </cell>
          <cell r="AE87">
            <v>0</v>
          </cell>
          <cell r="AF87">
            <v>5900000</v>
          </cell>
          <cell r="AG87">
            <v>0</v>
          </cell>
          <cell r="AH87">
            <v>0</v>
          </cell>
          <cell r="AI87">
            <v>5900000</v>
          </cell>
          <cell r="AJ87">
            <v>0</v>
          </cell>
          <cell r="AK87">
            <v>5900000</v>
          </cell>
          <cell r="AL87">
            <v>0</v>
          </cell>
          <cell r="AM87">
            <v>0</v>
          </cell>
          <cell r="AN87">
            <v>5900000</v>
          </cell>
          <cell r="AO87">
            <v>0</v>
          </cell>
          <cell r="AP87">
            <v>5900000</v>
          </cell>
          <cell r="AQ87">
            <v>0</v>
          </cell>
          <cell r="AR87">
            <v>0</v>
          </cell>
          <cell r="AS87">
            <v>5900000</v>
          </cell>
          <cell r="AT87">
            <v>0</v>
          </cell>
          <cell r="AU87">
            <v>5900000</v>
          </cell>
          <cell r="AV87">
            <v>0</v>
          </cell>
          <cell r="AW87">
            <v>0</v>
          </cell>
          <cell r="AX87">
            <v>5900000</v>
          </cell>
          <cell r="AY87">
            <v>0</v>
          </cell>
          <cell r="AZ87">
            <v>5900000</v>
          </cell>
          <cell r="BA87">
            <v>0</v>
          </cell>
          <cell r="BB87">
            <v>0</v>
          </cell>
          <cell r="BC87">
            <v>5900000</v>
          </cell>
          <cell r="BD87">
            <v>0</v>
          </cell>
          <cell r="BE87">
            <v>5900000</v>
          </cell>
          <cell r="BF87">
            <v>0</v>
          </cell>
          <cell r="BG87">
            <v>0</v>
          </cell>
          <cell r="BH87">
            <v>5900000</v>
          </cell>
          <cell r="BI87">
            <v>0</v>
          </cell>
          <cell r="BJ87">
            <v>5900000</v>
          </cell>
          <cell r="BK87">
            <v>0</v>
          </cell>
          <cell r="BL87">
            <v>5900000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3000000</v>
          </cell>
          <cell r="T89">
            <v>3000000</v>
          </cell>
          <cell r="U89">
            <v>3000000</v>
          </cell>
          <cell r="V89">
            <v>3000000</v>
          </cell>
          <cell r="W89">
            <v>0</v>
          </cell>
          <cell r="X89">
            <v>2000000</v>
          </cell>
          <cell r="Y89">
            <v>5000000</v>
          </cell>
          <cell r="Z89">
            <v>2000000</v>
          </cell>
          <cell r="AA89">
            <v>5000000</v>
          </cell>
          <cell r="AB89">
            <v>0</v>
          </cell>
          <cell r="AC89">
            <v>0</v>
          </cell>
          <cell r="AD89">
            <v>5000000</v>
          </cell>
          <cell r="AE89">
            <v>0</v>
          </cell>
          <cell r="AF89">
            <v>5000000</v>
          </cell>
          <cell r="AG89">
            <v>0</v>
          </cell>
          <cell r="AH89">
            <v>0</v>
          </cell>
          <cell r="AI89">
            <v>5000000</v>
          </cell>
          <cell r="AJ89">
            <v>0</v>
          </cell>
          <cell r="AK89">
            <v>5000000</v>
          </cell>
          <cell r="AL89">
            <v>0</v>
          </cell>
          <cell r="AM89">
            <v>0</v>
          </cell>
          <cell r="AN89">
            <v>5000000</v>
          </cell>
          <cell r="AO89">
            <v>0</v>
          </cell>
          <cell r="AP89">
            <v>5000000</v>
          </cell>
          <cell r="AQ89">
            <v>0</v>
          </cell>
          <cell r="AR89">
            <v>0</v>
          </cell>
          <cell r="AS89">
            <v>5000000</v>
          </cell>
          <cell r="AT89">
            <v>0</v>
          </cell>
          <cell r="AU89">
            <v>5000000</v>
          </cell>
          <cell r="AV89">
            <v>0</v>
          </cell>
          <cell r="AW89">
            <v>0</v>
          </cell>
          <cell r="AX89">
            <v>5000000</v>
          </cell>
          <cell r="AY89">
            <v>0</v>
          </cell>
          <cell r="AZ89">
            <v>5000000</v>
          </cell>
          <cell r="BA89">
            <v>0</v>
          </cell>
          <cell r="BB89">
            <v>0</v>
          </cell>
          <cell r="BC89">
            <v>5000000</v>
          </cell>
          <cell r="BD89">
            <v>0</v>
          </cell>
          <cell r="BE89">
            <v>5000000</v>
          </cell>
          <cell r="BF89">
            <v>0</v>
          </cell>
          <cell r="BG89">
            <v>0</v>
          </cell>
          <cell r="BH89">
            <v>5000000</v>
          </cell>
          <cell r="BI89">
            <v>0</v>
          </cell>
          <cell r="BJ89">
            <v>5000000</v>
          </cell>
          <cell r="BK89">
            <v>0</v>
          </cell>
          <cell r="BL89">
            <v>5000000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2900000</v>
          </cell>
          <cell r="O94">
            <v>2900000</v>
          </cell>
          <cell r="P94">
            <v>0</v>
          </cell>
          <cell r="Q94">
            <v>0</v>
          </cell>
          <cell r="R94">
            <v>2900000</v>
          </cell>
          <cell r="S94">
            <v>5100000</v>
          </cell>
          <cell r="T94">
            <v>8000000</v>
          </cell>
          <cell r="U94">
            <v>8000000</v>
          </cell>
          <cell r="V94">
            <v>8000000</v>
          </cell>
          <cell r="W94">
            <v>0</v>
          </cell>
          <cell r="X94">
            <v>0</v>
          </cell>
          <cell r="Y94">
            <v>8000000</v>
          </cell>
          <cell r="Z94">
            <v>0</v>
          </cell>
          <cell r="AA94">
            <v>8000000</v>
          </cell>
          <cell r="AB94">
            <v>0</v>
          </cell>
          <cell r="AC94">
            <v>0</v>
          </cell>
          <cell r="AD94">
            <v>8000000</v>
          </cell>
          <cell r="AE94">
            <v>0</v>
          </cell>
          <cell r="AF94">
            <v>8000000</v>
          </cell>
          <cell r="AG94">
            <v>0</v>
          </cell>
          <cell r="AH94">
            <v>0</v>
          </cell>
          <cell r="AI94">
            <v>8000000</v>
          </cell>
          <cell r="AJ94">
            <v>0</v>
          </cell>
          <cell r="AK94">
            <v>8000000</v>
          </cell>
          <cell r="AL94">
            <v>0</v>
          </cell>
          <cell r="AM94">
            <v>0</v>
          </cell>
          <cell r="AN94">
            <v>8000000</v>
          </cell>
          <cell r="AO94">
            <v>0</v>
          </cell>
          <cell r="AP94">
            <v>8000000</v>
          </cell>
          <cell r="AQ94">
            <v>0</v>
          </cell>
          <cell r="AR94">
            <v>0</v>
          </cell>
          <cell r="AS94">
            <v>8000000</v>
          </cell>
          <cell r="AT94">
            <v>0</v>
          </cell>
          <cell r="AU94">
            <v>8000000</v>
          </cell>
          <cell r="AV94">
            <v>0</v>
          </cell>
          <cell r="AW94">
            <v>0</v>
          </cell>
          <cell r="AX94">
            <v>8000000</v>
          </cell>
          <cell r="AY94">
            <v>0</v>
          </cell>
          <cell r="AZ94">
            <v>8000000</v>
          </cell>
          <cell r="BA94">
            <v>0</v>
          </cell>
          <cell r="BB94">
            <v>0</v>
          </cell>
          <cell r="BC94">
            <v>8000000</v>
          </cell>
          <cell r="BD94">
            <v>0</v>
          </cell>
          <cell r="BE94">
            <v>8000000</v>
          </cell>
          <cell r="BF94">
            <v>0</v>
          </cell>
          <cell r="BG94">
            <v>0</v>
          </cell>
          <cell r="BH94">
            <v>8000000</v>
          </cell>
          <cell r="BI94">
            <v>0</v>
          </cell>
          <cell r="BJ94">
            <v>8000000</v>
          </cell>
          <cell r="BK94">
            <v>0</v>
          </cell>
          <cell r="BL94">
            <v>8000000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200000</v>
          </cell>
          <cell r="AD99">
            <v>200000</v>
          </cell>
          <cell r="AE99">
            <v>0</v>
          </cell>
          <cell r="AF99">
            <v>0</v>
          </cell>
          <cell r="AG99">
            <v>200000</v>
          </cell>
          <cell r="AH99">
            <v>0</v>
          </cell>
          <cell r="AI99">
            <v>200000</v>
          </cell>
          <cell r="AJ99">
            <v>0</v>
          </cell>
          <cell r="AK99">
            <v>0</v>
          </cell>
          <cell r="AL99">
            <v>200000</v>
          </cell>
          <cell r="AM99">
            <v>0</v>
          </cell>
          <cell r="AN99">
            <v>200000</v>
          </cell>
          <cell r="AO99">
            <v>0</v>
          </cell>
          <cell r="AP99">
            <v>0</v>
          </cell>
          <cell r="AQ99">
            <v>200000</v>
          </cell>
          <cell r="AR99">
            <v>0</v>
          </cell>
          <cell r="AS99">
            <v>200000</v>
          </cell>
          <cell r="AT99">
            <v>0</v>
          </cell>
          <cell r="AU99">
            <v>0</v>
          </cell>
          <cell r="AV99">
            <v>200000</v>
          </cell>
          <cell r="AW99">
            <v>0</v>
          </cell>
          <cell r="AX99">
            <v>200000</v>
          </cell>
          <cell r="AY99">
            <v>0</v>
          </cell>
          <cell r="AZ99">
            <v>0</v>
          </cell>
          <cell r="BA99">
            <v>200000</v>
          </cell>
          <cell r="BB99">
            <v>0</v>
          </cell>
          <cell r="BC99">
            <v>200000</v>
          </cell>
          <cell r="BD99">
            <v>0</v>
          </cell>
          <cell r="BE99">
            <v>0</v>
          </cell>
          <cell r="BF99">
            <v>200000</v>
          </cell>
          <cell r="BG99">
            <v>0</v>
          </cell>
          <cell r="BH99">
            <v>200000</v>
          </cell>
          <cell r="BI99">
            <v>0</v>
          </cell>
          <cell r="BJ99">
            <v>0</v>
          </cell>
          <cell r="BK99">
            <v>200000</v>
          </cell>
          <cell r="BL99">
            <v>200000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200000</v>
          </cell>
          <cell r="AD101">
            <v>200000</v>
          </cell>
          <cell r="AE101">
            <v>0</v>
          </cell>
          <cell r="AF101">
            <v>0</v>
          </cell>
          <cell r="AG101">
            <v>200000</v>
          </cell>
          <cell r="AH101">
            <v>0</v>
          </cell>
          <cell r="AI101">
            <v>200000</v>
          </cell>
          <cell r="AJ101">
            <v>0</v>
          </cell>
          <cell r="AK101">
            <v>0</v>
          </cell>
          <cell r="AL101">
            <v>200000</v>
          </cell>
          <cell r="AM101">
            <v>0</v>
          </cell>
          <cell r="AN101">
            <v>200000</v>
          </cell>
          <cell r="AO101">
            <v>0</v>
          </cell>
          <cell r="AP101">
            <v>0</v>
          </cell>
          <cell r="AQ101">
            <v>200000</v>
          </cell>
          <cell r="AR101">
            <v>0</v>
          </cell>
          <cell r="AS101">
            <v>200000</v>
          </cell>
          <cell r="AT101">
            <v>0</v>
          </cell>
          <cell r="AU101">
            <v>0</v>
          </cell>
          <cell r="AV101">
            <v>200000</v>
          </cell>
          <cell r="AW101">
            <v>0</v>
          </cell>
          <cell r="AX101">
            <v>200000</v>
          </cell>
          <cell r="AY101">
            <v>0</v>
          </cell>
          <cell r="AZ101">
            <v>0</v>
          </cell>
          <cell r="BA101">
            <v>200000</v>
          </cell>
          <cell r="BB101">
            <v>0</v>
          </cell>
          <cell r="BC101">
            <v>200000</v>
          </cell>
          <cell r="BD101">
            <v>0</v>
          </cell>
          <cell r="BE101">
            <v>0</v>
          </cell>
          <cell r="BF101">
            <v>200000</v>
          </cell>
          <cell r="BG101">
            <v>0</v>
          </cell>
          <cell r="BH101">
            <v>200000</v>
          </cell>
          <cell r="BI101">
            <v>0</v>
          </cell>
          <cell r="BJ101">
            <v>0</v>
          </cell>
          <cell r="BK101">
            <v>200000</v>
          </cell>
          <cell r="BL101">
            <v>200000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500000</v>
          </cell>
          <cell r="Y105">
            <v>500000</v>
          </cell>
          <cell r="Z105">
            <v>0</v>
          </cell>
          <cell r="AA105">
            <v>0</v>
          </cell>
          <cell r="AB105">
            <v>500000</v>
          </cell>
          <cell r="AC105">
            <v>500000</v>
          </cell>
          <cell r="AD105">
            <v>1000000</v>
          </cell>
          <cell r="AE105">
            <v>0</v>
          </cell>
          <cell r="AF105">
            <v>0</v>
          </cell>
          <cell r="AG105">
            <v>1000000</v>
          </cell>
          <cell r="AH105">
            <v>500000</v>
          </cell>
          <cell r="AI105">
            <v>1500000</v>
          </cell>
          <cell r="AJ105">
            <v>0</v>
          </cell>
          <cell r="AK105">
            <v>0</v>
          </cell>
          <cell r="AL105">
            <v>1500000</v>
          </cell>
          <cell r="AM105">
            <v>0</v>
          </cell>
          <cell r="AN105">
            <v>1500000</v>
          </cell>
          <cell r="AO105">
            <v>0</v>
          </cell>
          <cell r="AP105">
            <v>0</v>
          </cell>
          <cell r="AQ105">
            <v>1500000</v>
          </cell>
          <cell r="AR105">
            <v>0</v>
          </cell>
          <cell r="AS105">
            <v>1500000</v>
          </cell>
          <cell r="AT105">
            <v>0</v>
          </cell>
          <cell r="AU105">
            <v>0</v>
          </cell>
          <cell r="AV105">
            <v>1500000</v>
          </cell>
          <cell r="AW105">
            <v>0</v>
          </cell>
          <cell r="AX105">
            <v>1500000</v>
          </cell>
          <cell r="AY105">
            <v>0</v>
          </cell>
          <cell r="AZ105">
            <v>0</v>
          </cell>
          <cell r="BA105">
            <v>1500000</v>
          </cell>
          <cell r="BB105">
            <v>0</v>
          </cell>
          <cell r="BC105">
            <v>1500000</v>
          </cell>
          <cell r="BD105">
            <v>0</v>
          </cell>
          <cell r="BE105">
            <v>0</v>
          </cell>
          <cell r="BF105">
            <v>1500000</v>
          </cell>
          <cell r="BG105">
            <v>0</v>
          </cell>
          <cell r="BH105">
            <v>1500000</v>
          </cell>
          <cell r="BI105">
            <v>0</v>
          </cell>
          <cell r="BJ105">
            <v>0</v>
          </cell>
          <cell r="BK105">
            <v>1500000</v>
          </cell>
          <cell r="BL105">
            <v>1500000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100000</v>
          </cell>
          <cell r="T109">
            <v>100000</v>
          </cell>
          <cell r="U109">
            <v>0</v>
          </cell>
          <cell r="V109">
            <v>0</v>
          </cell>
          <cell r="W109">
            <v>100000</v>
          </cell>
          <cell r="X109">
            <v>0</v>
          </cell>
          <cell r="Y109">
            <v>100000</v>
          </cell>
          <cell r="Z109">
            <v>0</v>
          </cell>
          <cell r="AA109">
            <v>0</v>
          </cell>
          <cell r="AB109">
            <v>100000</v>
          </cell>
          <cell r="AC109">
            <v>0</v>
          </cell>
          <cell r="AD109">
            <v>100000</v>
          </cell>
          <cell r="AE109">
            <v>0</v>
          </cell>
          <cell r="AF109">
            <v>0</v>
          </cell>
          <cell r="AG109">
            <v>100000</v>
          </cell>
          <cell r="AH109">
            <v>0</v>
          </cell>
          <cell r="AI109">
            <v>100000</v>
          </cell>
          <cell r="AJ109">
            <v>0</v>
          </cell>
          <cell r="AK109">
            <v>0</v>
          </cell>
          <cell r="AL109">
            <v>100000</v>
          </cell>
          <cell r="AM109">
            <v>0</v>
          </cell>
          <cell r="AN109">
            <v>100000</v>
          </cell>
          <cell r="AO109">
            <v>0</v>
          </cell>
          <cell r="AP109">
            <v>0</v>
          </cell>
          <cell r="AQ109">
            <v>100000</v>
          </cell>
          <cell r="AR109">
            <v>0</v>
          </cell>
          <cell r="AS109">
            <v>100000</v>
          </cell>
          <cell r="AT109">
            <v>0</v>
          </cell>
          <cell r="AU109">
            <v>0</v>
          </cell>
          <cell r="AV109">
            <v>100000</v>
          </cell>
          <cell r="AW109">
            <v>0</v>
          </cell>
          <cell r="AX109">
            <v>100000</v>
          </cell>
          <cell r="AY109">
            <v>0</v>
          </cell>
          <cell r="AZ109">
            <v>0</v>
          </cell>
          <cell r="BA109">
            <v>100000</v>
          </cell>
          <cell r="BB109">
            <v>0</v>
          </cell>
          <cell r="BC109">
            <v>100000</v>
          </cell>
          <cell r="BD109">
            <v>0</v>
          </cell>
          <cell r="BE109">
            <v>0</v>
          </cell>
          <cell r="BF109">
            <v>100000</v>
          </cell>
          <cell r="BG109">
            <v>0</v>
          </cell>
          <cell r="BH109">
            <v>100000</v>
          </cell>
          <cell r="BI109">
            <v>0</v>
          </cell>
          <cell r="BJ109">
            <v>0</v>
          </cell>
          <cell r="BK109">
            <v>100000</v>
          </cell>
          <cell r="BL109">
            <v>100000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30000</v>
          </cell>
          <cell r="T110">
            <v>30000</v>
          </cell>
          <cell r="U110">
            <v>0</v>
          </cell>
          <cell r="V110">
            <v>0</v>
          </cell>
          <cell r="W110">
            <v>30000</v>
          </cell>
          <cell r="X110">
            <v>0</v>
          </cell>
          <cell r="Y110">
            <v>30000</v>
          </cell>
          <cell r="Z110">
            <v>0</v>
          </cell>
          <cell r="AA110">
            <v>0</v>
          </cell>
          <cell r="AB110">
            <v>30000</v>
          </cell>
          <cell r="AC110">
            <v>0</v>
          </cell>
          <cell r="AD110">
            <v>30000</v>
          </cell>
          <cell r="AE110">
            <v>0</v>
          </cell>
          <cell r="AF110">
            <v>0</v>
          </cell>
          <cell r="AG110">
            <v>30000</v>
          </cell>
          <cell r="AH110">
            <v>0</v>
          </cell>
          <cell r="AI110">
            <v>30000</v>
          </cell>
          <cell r="AJ110">
            <v>0</v>
          </cell>
          <cell r="AK110">
            <v>0</v>
          </cell>
          <cell r="AL110">
            <v>30000</v>
          </cell>
          <cell r="AM110">
            <v>0</v>
          </cell>
          <cell r="AN110">
            <v>30000</v>
          </cell>
          <cell r="AO110">
            <v>0</v>
          </cell>
          <cell r="AP110">
            <v>0</v>
          </cell>
          <cell r="AQ110">
            <v>30000</v>
          </cell>
          <cell r="AR110">
            <v>0</v>
          </cell>
          <cell r="AS110">
            <v>30000</v>
          </cell>
          <cell r="AT110">
            <v>0</v>
          </cell>
          <cell r="AU110">
            <v>0</v>
          </cell>
          <cell r="AV110">
            <v>30000</v>
          </cell>
          <cell r="AW110">
            <v>0</v>
          </cell>
          <cell r="AX110">
            <v>30000</v>
          </cell>
          <cell r="AY110">
            <v>0</v>
          </cell>
          <cell r="AZ110">
            <v>0</v>
          </cell>
          <cell r="BA110">
            <v>30000</v>
          </cell>
          <cell r="BB110">
            <v>0</v>
          </cell>
          <cell r="BC110">
            <v>30000</v>
          </cell>
          <cell r="BD110">
            <v>0</v>
          </cell>
          <cell r="BE110">
            <v>0</v>
          </cell>
          <cell r="BF110">
            <v>30000</v>
          </cell>
          <cell r="BG110">
            <v>0</v>
          </cell>
          <cell r="BH110">
            <v>30000</v>
          </cell>
          <cell r="BI110">
            <v>0</v>
          </cell>
          <cell r="BJ110">
            <v>0</v>
          </cell>
          <cell r="BK110">
            <v>30000</v>
          </cell>
          <cell r="BL110">
            <v>30000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100000</v>
          </cell>
          <cell r="T111">
            <v>100000</v>
          </cell>
          <cell r="U111">
            <v>0</v>
          </cell>
          <cell r="V111">
            <v>0</v>
          </cell>
          <cell r="W111">
            <v>100000</v>
          </cell>
          <cell r="X111">
            <v>0</v>
          </cell>
          <cell r="Y111">
            <v>100000</v>
          </cell>
          <cell r="Z111">
            <v>0</v>
          </cell>
          <cell r="AA111">
            <v>0</v>
          </cell>
          <cell r="AB111">
            <v>100000</v>
          </cell>
          <cell r="AC111">
            <v>0</v>
          </cell>
          <cell r="AD111">
            <v>100000</v>
          </cell>
          <cell r="AE111">
            <v>0</v>
          </cell>
          <cell r="AF111">
            <v>0</v>
          </cell>
          <cell r="AG111">
            <v>100000</v>
          </cell>
          <cell r="AH111">
            <v>0</v>
          </cell>
          <cell r="AI111">
            <v>100000</v>
          </cell>
          <cell r="AJ111">
            <v>0</v>
          </cell>
          <cell r="AK111">
            <v>0</v>
          </cell>
          <cell r="AL111">
            <v>100000</v>
          </cell>
          <cell r="AM111">
            <v>0</v>
          </cell>
          <cell r="AN111">
            <v>100000</v>
          </cell>
          <cell r="AO111">
            <v>0</v>
          </cell>
          <cell r="AP111">
            <v>0</v>
          </cell>
          <cell r="AQ111">
            <v>100000</v>
          </cell>
          <cell r="AR111">
            <v>0</v>
          </cell>
          <cell r="AS111">
            <v>100000</v>
          </cell>
          <cell r="AT111">
            <v>0</v>
          </cell>
          <cell r="AU111">
            <v>0</v>
          </cell>
          <cell r="AV111">
            <v>100000</v>
          </cell>
          <cell r="AW111">
            <v>0</v>
          </cell>
          <cell r="AX111">
            <v>100000</v>
          </cell>
          <cell r="AY111">
            <v>0</v>
          </cell>
          <cell r="AZ111">
            <v>0</v>
          </cell>
          <cell r="BA111">
            <v>100000</v>
          </cell>
          <cell r="BB111">
            <v>0</v>
          </cell>
          <cell r="BC111">
            <v>100000</v>
          </cell>
          <cell r="BD111">
            <v>0</v>
          </cell>
          <cell r="BE111">
            <v>0</v>
          </cell>
          <cell r="BF111">
            <v>100000</v>
          </cell>
          <cell r="BG111">
            <v>0</v>
          </cell>
          <cell r="BH111">
            <v>100000</v>
          </cell>
          <cell r="BI111">
            <v>0</v>
          </cell>
          <cell r="BJ111">
            <v>0</v>
          </cell>
          <cell r="BK111">
            <v>100000</v>
          </cell>
          <cell r="BL111">
            <v>100000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100000</v>
          </cell>
          <cell r="AD113">
            <v>100000</v>
          </cell>
          <cell r="AE113">
            <v>0</v>
          </cell>
          <cell r="AF113">
            <v>0</v>
          </cell>
          <cell r="AG113">
            <v>100000</v>
          </cell>
          <cell r="AH113">
            <v>0</v>
          </cell>
          <cell r="AI113">
            <v>100000</v>
          </cell>
          <cell r="AJ113">
            <v>0</v>
          </cell>
          <cell r="AK113">
            <v>0</v>
          </cell>
          <cell r="AL113">
            <v>100000</v>
          </cell>
          <cell r="AM113">
            <v>0</v>
          </cell>
          <cell r="AN113">
            <v>100000</v>
          </cell>
          <cell r="AO113">
            <v>0</v>
          </cell>
          <cell r="AP113">
            <v>0</v>
          </cell>
          <cell r="AQ113">
            <v>100000</v>
          </cell>
          <cell r="AR113">
            <v>0</v>
          </cell>
          <cell r="AS113">
            <v>100000</v>
          </cell>
          <cell r="AT113">
            <v>0</v>
          </cell>
          <cell r="AU113">
            <v>0</v>
          </cell>
          <cell r="AV113">
            <v>100000</v>
          </cell>
          <cell r="AW113">
            <v>0</v>
          </cell>
          <cell r="AX113">
            <v>100000</v>
          </cell>
          <cell r="AY113">
            <v>0</v>
          </cell>
          <cell r="AZ113">
            <v>0</v>
          </cell>
          <cell r="BA113">
            <v>100000</v>
          </cell>
          <cell r="BB113">
            <v>0</v>
          </cell>
          <cell r="BC113">
            <v>100000</v>
          </cell>
          <cell r="BD113">
            <v>0</v>
          </cell>
          <cell r="BE113">
            <v>0</v>
          </cell>
          <cell r="BF113">
            <v>100000</v>
          </cell>
          <cell r="BG113">
            <v>0</v>
          </cell>
          <cell r="BH113">
            <v>100000</v>
          </cell>
          <cell r="BI113">
            <v>0</v>
          </cell>
          <cell r="BJ113">
            <v>0</v>
          </cell>
          <cell r="BK113">
            <v>100000</v>
          </cell>
          <cell r="BL113">
            <v>100000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100000</v>
          </cell>
          <cell r="AD114">
            <v>100000</v>
          </cell>
          <cell r="AE114">
            <v>100000</v>
          </cell>
          <cell r="AF114">
            <v>100000</v>
          </cell>
          <cell r="AG114">
            <v>0</v>
          </cell>
          <cell r="AH114">
            <v>0</v>
          </cell>
          <cell r="AI114">
            <v>100000</v>
          </cell>
          <cell r="AJ114">
            <v>0</v>
          </cell>
          <cell r="AK114">
            <v>100000</v>
          </cell>
          <cell r="AL114">
            <v>0</v>
          </cell>
          <cell r="AM114">
            <v>0</v>
          </cell>
          <cell r="AN114">
            <v>100000</v>
          </cell>
          <cell r="AO114">
            <v>0</v>
          </cell>
          <cell r="AP114">
            <v>100000</v>
          </cell>
          <cell r="AQ114">
            <v>0</v>
          </cell>
          <cell r="AR114">
            <v>0</v>
          </cell>
          <cell r="AS114">
            <v>100000</v>
          </cell>
          <cell r="AT114">
            <v>0</v>
          </cell>
          <cell r="AU114">
            <v>100000</v>
          </cell>
          <cell r="AV114">
            <v>0</v>
          </cell>
          <cell r="AW114">
            <v>0</v>
          </cell>
          <cell r="AX114">
            <v>100000</v>
          </cell>
          <cell r="AY114">
            <v>0</v>
          </cell>
          <cell r="AZ114">
            <v>100000</v>
          </cell>
          <cell r="BA114">
            <v>0</v>
          </cell>
          <cell r="BB114">
            <v>0</v>
          </cell>
          <cell r="BC114">
            <v>100000</v>
          </cell>
          <cell r="BD114">
            <v>0</v>
          </cell>
          <cell r="BE114">
            <v>100000</v>
          </cell>
          <cell r="BF114">
            <v>0</v>
          </cell>
          <cell r="BG114">
            <v>0</v>
          </cell>
          <cell r="BH114">
            <v>100000</v>
          </cell>
          <cell r="BI114">
            <v>0</v>
          </cell>
          <cell r="BJ114">
            <v>100000</v>
          </cell>
          <cell r="BK114">
            <v>0</v>
          </cell>
          <cell r="BL114">
            <v>100000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100000</v>
          </cell>
          <cell r="AD115">
            <v>100000</v>
          </cell>
          <cell r="AE115">
            <v>100000</v>
          </cell>
          <cell r="AF115">
            <v>100000</v>
          </cell>
          <cell r="AG115">
            <v>0</v>
          </cell>
          <cell r="AH115">
            <v>0</v>
          </cell>
          <cell r="AI115">
            <v>100000</v>
          </cell>
          <cell r="AJ115">
            <v>0</v>
          </cell>
          <cell r="AK115">
            <v>100000</v>
          </cell>
          <cell r="AL115">
            <v>0</v>
          </cell>
          <cell r="AM115">
            <v>0</v>
          </cell>
          <cell r="AN115">
            <v>100000</v>
          </cell>
          <cell r="AO115">
            <v>0</v>
          </cell>
          <cell r="AP115">
            <v>100000</v>
          </cell>
          <cell r="AQ115">
            <v>0</v>
          </cell>
          <cell r="AR115">
            <v>0</v>
          </cell>
          <cell r="AS115">
            <v>100000</v>
          </cell>
          <cell r="AT115">
            <v>0</v>
          </cell>
          <cell r="AU115">
            <v>100000</v>
          </cell>
          <cell r="AV115">
            <v>0</v>
          </cell>
          <cell r="AW115">
            <v>0</v>
          </cell>
          <cell r="AX115">
            <v>100000</v>
          </cell>
          <cell r="AY115">
            <v>0</v>
          </cell>
          <cell r="AZ115">
            <v>100000</v>
          </cell>
          <cell r="BA115">
            <v>0</v>
          </cell>
          <cell r="BB115">
            <v>0</v>
          </cell>
          <cell r="BC115">
            <v>100000</v>
          </cell>
          <cell r="BD115">
            <v>0</v>
          </cell>
          <cell r="BE115">
            <v>100000</v>
          </cell>
          <cell r="BF115">
            <v>0</v>
          </cell>
          <cell r="BG115">
            <v>0</v>
          </cell>
          <cell r="BH115">
            <v>100000</v>
          </cell>
          <cell r="BI115">
            <v>0</v>
          </cell>
          <cell r="BJ115">
            <v>100000</v>
          </cell>
          <cell r="BK115">
            <v>0</v>
          </cell>
          <cell r="BL115">
            <v>100000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100000</v>
          </cell>
          <cell r="AD116">
            <v>100000</v>
          </cell>
          <cell r="AE116">
            <v>0</v>
          </cell>
          <cell r="AF116">
            <v>0</v>
          </cell>
          <cell r="AG116">
            <v>100000</v>
          </cell>
          <cell r="AH116">
            <v>0</v>
          </cell>
          <cell r="AI116">
            <v>100000</v>
          </cell>
          <cell r="AJ116">
            <v>0</v>
          </cell>
          <cell r="AK116">
            <v>0</v>
          </cell>
          <cell r="AL116">
            <v>100000</v>
          </cell>
          <cell r="AM116">
            <v>0</v>
          </cell>
          <cell r="AN116">
            <v>100000</v>
          </cell>
          <cell r="AO116">
            <v>0</v>
          </cell>
          <cell r="AP116">
            <v>0</v>
          </cell>
          <cell r="AQ116">
            <v>100000</v>
          </cell>
          <cell r="AR116">
            <v>0</v>
          </cell>
          <cell r="AS116">
            <v>100000</v>
          </cell>
          <cell r="AT116">
            <v>0</v>
          </cell>
          <cell r="AU116">
            <v>0</v>
          </cell>
          <cell r="AV116">
            <v>100000</v>
          </cell>
          <cell r="AW116">
            <v>0</v>
          </cell>
          <cell r="AX116">
            <v>100000</v>
          </cell>
          <cell r="AY116">
            <v>0</v>
          </cell>
          <cell r="AZ116">
            <v>0</v>
          </cell>
          <cell r="BA116">
            <v>100000</v>
          </cell>
          <cell r="BB116">
            <v>0</v>
          </cell>
          <cell r="BC116">
            <v>100000</v>
          </cell>
          <cell r="BD116">
            <v>0</v>
          </cell>
          <cell r="BE116">
            <v>0</v>
          </cell>
          <cell r="BF116">
            <v>100000</v>
          </cell>
          <cell r="BG116">
            <v>0</v>
          </cell>
          <cell r="BH116">
            <v>100000</v>
          </cell>
          <cell r="BI116">
            <v>0</v>
          </cell>
          <cell r="BJ116">
            <v>0</v>
          </cell>
          <cell r="BK116">
            <v>100000</v>
          </cell>
          <cell r="BL116">
            <v>100000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100000</v>
          </cell>
          <cell r="AD117">
            <v>100000</v>
          </cell>
          <cell r="AE117">
            <v>0</v>
          </cell>
          <cell r="AF117">
            <v>0</v>
          </cell>
          <cell r="AG117">
            <v>100000</v>
          </cell>
          <cell r="AH117">
            <v>0</v>
          </cell>
          <cell r="AI117">
            <v>100000</v>
          </cell>
          <cell r="AJ117">
            <v>0</v>
          </cell>
          <cell r="AK117">
            <v>0</v>
          </cell>
          <cell r="AL117">
            <v>100000</v>
          </cell>
          <cell r="AM117">
            <v>0</v>
          </cell>
          <cell r="AN117">
            <v>100000</v>
          </cell>
          <cell r="AO117">
            <v>0</v>
          </cell>
          <cell r="AP117">
            <v>0</v>
          </cell>
          <cell r="AQ117">
            <v>100000</v>
          </cell>
          <cell r="AR117">
            <v>0</v>
          </cell>
          <cell r="AS117">
            <v>100000</v>
          </cell>
          <cell r="AT117">
            <v>0</v>
          </cell>
          <cell r="AU117">
            <v>0</v>
          </cell>
          <cell r="AV117">
            <v>100000</v>
          </cell>
          <cell r="AW117">
            <v>0</v>
          </cell>
          <cell r="AX117">
            <v>100000</v>
          </cell>
          <cell r="AY117">
            <v>0</v>
          </cell>
          <cell r="AZ117">
            <v>0</v>
          </cell>
          <cell r="BA117">
            <v>100000</v>
          </cell>
          <cell r="BB117">
            <v>0</v>
          </cell>
          <cell r="BC117">
            <v>100000</v>
          </cell>
          <cell r="BD117">
            <v>0</v>
          </cell>
          <cell r="BE117">
            <v>0</v>
          </cell>
          <cell r="BF117">
            <v>100000</v>
          </cell>
          <cell r="BG117">
            <v>0</v>
          </cell>
          <cell r="BH117">
            <v>100000</v>
          </cell>
          <cell r="BI117">
            <v>0</v>
          </cell>
          <cell r="BJ117">
            <v>0</v>
          </cell>
          <cell r="BK117">
            <v>100000</v>
          </cell>
          <cell r="BL117">
            <v>100000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100000</v>
          </cell>
          <cell r="AD118">
            <v>100000</v>
          </cell>
          <cell r="AE118">
            <v>0</v>
          </cell>
          <cell r="AF118">
            <v>0</v>
          </cell>
          <cell r="AG118">
            <v>100000</v>
          </cell>
          <cell r="AH118">
            <v>0</v>
          </cell>
          <cell r="AI118">
            <v>100000</v>
          </cell>
          <cell r="AJ118">
            <v>0</v>
          </cell>
          <cell r="AK118">
            <v>0</v>
          </cell>
          <cell r="AL118">
            <v>100000</v>
          </cell>
          <cell r="AM118">
            <v>0</v>
          </cell>
          <cell r="AN118">
            <v>100000</v>
          </cell>
          <cell r="AO118">
            <v>0</v>
          </cell>
          <cell r="AP118">
            <v>0</v>
          </cell>
          <cell r="AQ118">
            <v>100000</v>
          </cell>
          <cell r="AR118">
            <v>0</v>
          </cell>
          <cell r="AS118">
            <v>100000</v>
          </cell>
          <cell r="AT118">
            <v>0</v>
          </cell>
          <cell r="AU118">
            <v>0</v>
          </cell>
          <cell r="AV118">
            <v>100000</v>
          </cell>
          <cell r="AW118">
            <v>0</v>
          </cell>
          <cell r="AX118">
            <v>100000</v>
          </cell>
          <cell r="AY118">
            <v>0</v>
          </cell>
          <cell r="AZ118">
            <v>0</v>
          </cell>
          <cell r="BA118">
            <v>100000</v>
          </cell>
          <cell r="BB118">
            <v>0</v>
          </cell>
          <cell r="BC118">
            <v>100000</v>
          </cell>
          <cell r="BD118">
            <v>0</v>
          </cell>
          <cell r="BE118">
            <v>0</v>
          </cell>
          <cell r="BF118">
            <v>100000</v>
          </cell>
          <cell r="BG118">
            <v>0</v>
          </cell>
          <cell r="BH118">
            <v>100000</v>
          </cell>
          <cell r="BI118">
            <v>0</v>
          </cell>
          <cell r="BJ118">
            <v>0</v>
          </cell>
          <cell r="BK118">
            <v>100000</v>
          </cell>
          <cell r="BL118">
            <v>100000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1700000</v>
          </cell>
          <cell r="AD120">
            <v>1700000</v>
          </cell>
          <cell r="AE120">
            <v>0</v>
          </cell>
          <cell r="AF120">
            <v>0</v>
          </cell>
          <cell r="AG120">
            <v>1700000</v>
          </cell>
          <cell r="AI120">
            <v>1700000</v>
          </cell>
          <cell r="AJ120">
            <v>0</v>
          </cell>
          <cell r="AK120">
            <v>0</v>
          </cell>
          <cell r="AL120">
            <v>1700000</v>
          </cell>
          <cell r="AN120">
            <v>1700000</v>
          </cell>
          <cell r="AO120">
            <v>0</v>
          </cell>
          <cell r="AP120">
            <v>0</v>
          </cell>
          <cell r="AQ120">
            <v>1700000</v>
          </cell>
          <cell r="AS120">
            <v>1700000</v>
          </cell>
          <cell r="AT120">
            <v>0</v>
          </cell>
          <cell r="AU120">
            <v>0</v>
          </cell>
          <cell r="AV120">
            <v>1700000</v>
          </cell>
          <cell r="AX120">
            <v>1700000</v>
          </cell>
          <cell r="AY120">
            <v>0</v>
          </cell>
          <cell r="AZ120">
            <v>0</v>
          </cell>
          <cell r="BA120">
            <v>1700000</v>
          </cell>
          <cell r="BC120">
            <v>1700000</v>
          </cell>
          <cell r="BD120">
            <v>0</v>
          </cell>
          <cell r="BE120">
            <v>0</v>
          </cell>
          <cell r="BF120">
            <v>1700000</v>
          </cell>
          <cell r="BH120">
            <v>1700000</v>
          </cell>
          <cell r="BI120">
            <v>0</v>
          </cell>
          <cell r="BJ120">
            <v>0</v>
          </cell>
          <cell r="BK120">
            <v>1700000</v>
          </cell>
          <cell r="BL120">
            <v>1700000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1500000</v>
          </cell>
          <cell r="Y123">
            <v>1500000</v>
          </cell>
          <cell r="Z123">
            <v>1500000</v>
          </cell>
          <cell r="AA123">
            <v>1500000</v>
          </cell>
          <cell r="AB123">
            <v>0</v>
          </cell>
          <cell r="AC123">
            <v>0</v>
          </cell>
          <cell r="AD123">
            <v>1500000</v>
          </cell>
          <cell r="AE123">
            <v>0</v>
          </cell>
          <cell r="AF123">
            <v>1500000</v>
          </cell>
          <cell r="AG123">
            <v>0</v>
          </cell>
          <cell r="AH123">
            <v>0</v>
          </cell>
          <cell r="AI123">
            <v>1500000</v>
          </cell>
          <cell r="AJ123">
            <v>0</v>
          </cell>
          <cell r="AK123">
            <v>1500000</v>
          </cell>
          <cell r="AL123">
            <v>0</v>
          </cell>
          <cell r="AM123">
            <v>0</v>
          </cell>
          <cell r="AN123">
            <v>1500000</v>
          </cell>
          <cell r="AO123">
            <v>0</v>
          </cell>
          <cell r="AP123">
            <v>1500000</v>
          </cell>
          <cell r="AQ123">
            <v>0</v>
          </cell>
          <cell r="AR123">
            <v>0</v>
          </cell>
          <cell r="AS123">
            <v>1500000</v>
          </cell>
          <cell r="AT123">
            <v>0</v>
          </cell>
          <cell r="AU123">
            <v>1500000</v>
          </cell>
          <cell r="AV123">
            <v>0</v>
          </cell>
          <cell r="AW123">
            <v>0</v>
          </cell>
          <cell r="AX123">
            <v>1500000</v>
          </cell>
          <cell r="AY123">
            <v>0</v>
          </cell>
          <cell r="AZ123">
            <v>1500000</v>
          </cell>
          <cell r="BA123">
            <v>0</v>
          </cell>
          <cell r="BB123">
            <v>0</v>
          </cell>
          <cell r="BC123">
            <v>1500000</v>
          </cell>
          <cell r="BD123">
            <v>0</v>
          </cell>
          <cell r="BE123">
            <v>1500000</v>
          </cell>
          <cell r="BF123">
            <v>0</v>
          </cell>
          <cell r="BG123">
            <v>0</v>
          </cell>
          <cell r="BH123">
            <v>1500000</v>
          </cell>
          <cell r="BI123">
            <v>0</v>
          </cell>
          <cell r="BJ123">
            <v>1500000</v>
          </cell>
          <cell r="BK123">
            <v>0</v>
          </cell>
          <cell r="BL123">
            <v>1500000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350000</v>
          </cell>
          <cell r="AD125">
            <v>350000</v>
          </cell>
          <cell r="AE125">
            <v>0</v>
          </cell>
          <cell r="AF125">
            <v>0</v>
          </cell>
          <cell r="AG125">
            <v>350000</v>
          </cell>
          <cell r="AH125">
            <v>0</v>
          </cell>
          <cell r="AI125">
            <v>350000</v>
          </cell>
          <cell r="AJ125">
            <v>0</v>
          </cell>
          <cell r="AK125">
            <v>0</v>
          </cell>
          <cell r="AL125">
            <v>350000</v>
          </cell>
          <cell r="AM125">
            <v>0</v>
          </cell>
          <cell r="AN125">
            <v>350000</v>
          </cell>
          <cell r="AO125">
            <v>0</v>
          </cell>
          <cell r="AP125">
            <v>0</v>
          </cell>
          <cell r="AQ125">
            <v>350000</v>
          </cell>
          <cell r="AR125">
            <v>0</v>
          </cell>
          <cell r="AS125">
            <v>350000</v>
          </cell>
          <cell r="AT125">
            <v>0</v>
          </cell>
          <cell r="AU125">
            <v>0</v>
          </cell>
          <cell r="AV125">
            <v>350000</v>
          </cell>
          <cell r="AW125">
            <v>0</v>
          </cell>
          <cell r="AX125">
            <v>350000</v>
          </cell>
          <cell r="AY125">
            <v>0</v>
          </cell>
          <cell r="AZ125">
            <v>0</v>
          </cell>
          <cell r="BA125">
            <v>350000</v>
          </cell>
          <cell r="BB125">
            <v>0</v>
          </cell>
          <cell r="BC125">
            <v>350000</v>
          </cell>
          <cell r="BD125">
            <v>0</v>
          </cell>
          <cell r="BE125">
            <v>0</v>
          </cell>
          <cell r="BF125">
            <v>350000</v>
          </cell>
          <cell r="BG125">
            <v>0</v>
          </cell>
          <cell r="BH125">
            <v>350000</v>
          </cell>
          <cell r="BI125">
            <v>0</v>
          </cell>
          <cell r="BJ125">
            <v>0</v>
          </cell>
          <cell r="BK125">
            <v>350000</v>
          </cell>
          <cell r="BL125">
            <v>350000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437D-ECBF-4907-AFA2-6E9391E5710D}">
  <sheetPr codeName="Лист1"/>
  <dimension ref="A1:O111"/>
  <sheetViews>
    <sheetView showZeros="0" zoomScaleNormal="100" workbookViewId="0">
      <pane xSplit="2" ySplit="10" topLeftCell="C104" activePane="bottomRight" state="frozen"/>
      <selection pane="topRight" activeCell="C1" sqref="C1"/>
      <selection pane="bottomLeft" activeCell="A11" sqref="A11"/>
      <selection pane="bottomRight" activeCell="D107" sqref="D107"/>
    </sheetView>
  </sheetViews>
  <sheetFormatPr defaultRowHeight="12.75"/>
  <cols>
    <col min="1" max="1" width="10.140625" customWidth="1"/>
    <col min="2" max="2" width="45.7109375" style="1" customWidth="1"/>
    <col min="3" max="3" width="18.5703125" customWidth="1"/>
    <col min="4" max="4" width="17.42578125" bestFit="1" customWidth="1"/>
    <col min="5" max="5" width="9.42578125" customWidth="1"/>
    <col min="6" max="7" width="15.85546875" customWidth="1"/>
    <col min="8" max="8" width="16.28515625" customWidth="1"/>
    <col min="9" max="9" width="10" customWidth="1"/>
    <col min="10" max="10" width="17.28515625" customWidth="1"/>
    <col min="11" max="11" width="17.42578125" bestFit="1" customWidth="1"/>
    <col min="13" max="13" width="15.28515625" bestFit="1" customWidth="1"/>
  </cols>
  <sheetData>
    <row r="1" spans="1:15" ht="15.75">
      <c r="K1" s="231"/>
    </row>
    <row r="2" spans="1:15" ht="15.75">
      <c r="K2" s="231"/>
    </row>
    <row r="3" spans="1:15" ht="15.75">
      <c r="K3" s="231"/>
    </row>
    <row r="5" spans="1:15" ht="15.75">
      <c r="A5" s="377" t="s">
        <v>413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</row>
    <row r="6" spans="1:15" ht="15.75">
      <c r="A6" s="377" t="s">
        <v>686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</row>
    <row r="7" spans="1:15">
      <c r="F7" s="132"/>
      <c r="G7" s="131"/>
      <c r="H7" s="57"/>
      <c r="L7" s="133" t="s">
        <v>414</v>
      </c>
    </row>
    <row r="8" spans="1:15" s="90" customFormat="1" ht="11.45" customHeight="1">
      <c r="A8" s="374" t="s">
        <v>107</v>
      </c>
      <c r="B8" s="375" t="s">
        <v>108</v>
      </c>
      <c r="C8" s="376" t="s">
        <v>109</v>
      </c>
      <c r="D8" s="376"/>
      <c r="E8" s="376"/>
      <c r="F8" s="376" t="s">
        <v>110</v>
      </c>
      <c r="G8" s="376"/>
      <c r="H8" s="376"/>
      <c r="I8" s="376"/>
      <c r="J8" s="376" t="s">
        <v>111</v>
      </c>
      <c r="K8" s="376"/>
      <c r="L8" s="376"/>
    </row>
    <row r="9" spans="1:15" s="90" customFormat="1" ht="28.15" customHeight="1">
      <c r="A9" s="374"/>
      <c r="B9" s="375"/>
      <c r="C9" s="372" t="s">
        <v>551</v>
      </c>
      <c r="D9" s="372" t="s">
        <v>278</v>
      </c>
      <c r="E9" s="372" t="s">
        <v>112</v>
      </c>
      <c r="F9" s="372" t="s">
        <v>551</v>
      </c>
      <c r="G9" s="372" t="s">
        <v>552</v>
      </c>
      <c r="H9" s="372" t="s">
        <v>278</v>
      </c>
      <c r="I9" s="372" t="s">
        <v>112</v>
      </c>
      <c r="J9" s="372" t="s">
        <v>553</v>
      </c>
      <c r="K9" s="372" t="s">
        <v>278</v>
      </c>
      <c r="L9" s="372" t="s">
        <v>113</v>
      </c>
    </row>
    <row r="10" spans="1:15" s="90" customFormat="1" ht="34.9" customHeight="1">
      <c r="A10" s="374"/>
      <c r="B10" s="375"/>
      <c r="C10" s="372"/>
      <c r="D10" s="372"/>
      <c r="E10" s="372"/>
      <c r="F10" s="372"/>
      <c r="G10" s="372"/>
      <c r="H10" s="372"/>
      <c r="I10" s="372"/>
      <c r="J10" s="372"/>
      <c r="K10" s="372"/>
      <c r="L10" s="372"/>
    </row>
    <row r="11" spans="1:15" s="2" customFormat="1" ht="24" customHeight="1">
      <c r="A11" s="8">
        <v>10000000</v>
      </c>
      <c r="B11" s="5" t="s">
        <v>357</v>
      </c>
      <c r="C11" s="9">
        <f>C12+C29+C38</f>
        <v>1776475300</v>
      </c>
      <c r="D11" s="9">
        <f>D12+D29+D38</f>
        <v>918199477.11000013</v>
      </c>
      <c r="E11" s="14">
        <f t="shared" ref="E11:E66" si="0">IF(C11=0,0,D11/C11*100)</f>
        <v>51.686588443419403</v>
      </c>
      <c r="F11" s="9">
        <f>F12+F29+F38</f>
        <v>7100000</v>
      </c>
      <c r="G11" s="9">
        <f>G12+G29+G38</f>
        <v>7100000</v>
      </c>
      <c r="H11" s="9">
        <f>H12+H29+H38</f>
        <v>3444502.5100000002</v>
      </c>
      <c r="I11" s="14">
        <f t="shared" ref="I11:I66" si="1">IF(G11=0,0,H11/G11*100)</f>
        <v>48.514119859154931</v>
      </c>
      <c r="J11" s="9">
        <f>J12+J29+J38</f>
        <v>1783575300</v>
      </c>
      <c r="K11" s="9">
        <f>K12+K29+K38</f>
        <v>921643979.62000012</v>
      </c>
      <c r="L11" s="15">
        <f>IF(J11=0,0,K11/J11*100)</f>
        <v>51.673959581072928</v>
      </c>
    </row>
    <row r="12" spans="1:15" s="2" customFormat="1" ht="47.45" customHeight="1">
      <c r="A12" s="8">
        <v>11000000</v>
      </c>
      <c r="B12" s="5" t="s">
        <v>358</v>
      </c>
      <c r="C12" s="9">
        <f>C13+C20</f>
        <v>1753521100</v>
      </c>
      <c r="D12" s="9">
        <f>D13+D20</f>
        <v>906598974.8900001</v>
      </c>
      <c r="E12" s="14">
        <f t="shared" si="0"/>
        <v>51.701629075920451</v>
      </c>
      <c r="F12" s="9">
        <f>F13+F20</f>
        <v>0</v>
      </c>
      <c r="G12" s="9">
        <f>G13+G20</f>
        <v>0</v>
      </c>
      <c r="H12" s="9">
        <f>H13+H20</f>
        <v>0</v>
      </c>
      <c r="I12" s="14">
        <f t="shared" si="1"/>
        <v>0</v>
      </c>
      <c r="J12" s="9">
        <f>J13+J20</f>
        <v>1753521100</v>
      </c>
      <c r="K12" s="9">
        <f>K13+K20</f>
        <v>906598974.8900001</v>
      </c>
      <c r="L12" s="15">
        <f t="shared" ref="L12:L67" si="2">IF(J12=0,0,K12/J12*100)</f>
        <v>51.701629075920451</v>
      </c>
    </row>
    <row r="13" spans="1:15" s="2" customFormat="1" ht="29.45" customHeight="1">
      <c r="A13" s="8">
        <v>11010000</v>
      </c>
      <c r="B13" s="5" t="s">
        <v>359</v>
      </c>
      <c r="C13" s="9">
        <f>SUM(C14:C19)</f>
        <v>1312731200</v>
      </c>
      <c r="D13" s="9">
        <f>SUM(D14:D19)</f>
        <v>628951539.51000011</v>
      </c>
      <c r="E13" s="14">
        <f t="shared" si="0"/>
        <v>47.911677539925925</v>
      </c>
      <c r="F13" s="9">
        <f>SUM(F14:F19)</f>
        <v>0</v>
      </c>
      <c r="G13" s="9">
        <f>SUM(G14:G19)</f>
        <v>0</v>
      </c>
      <c r="H13" s="9">
        <f>SUM(H14:H19)</f>
        <v>0</v>
      </c>
      <c r="I13" s="14">
        <f t="shared" si="1"/>
        <v>0</v>
      </c>
      <c r="J13" s="9">
        <f>SUM(J14:J19)</f>
        <v>1312731200</v>
      </c>
      <c r="K13" s="9">
        <f>SUM(K14:K19)</f>
        <v>628951539.51000011</v>
      </c>
      <c r="L13" s="15">
        <f t="shared" si="2"/>
        <v>47.911677539925925</v>
      </c>
    </row>
    <row r="14" spans="1:15" ht="52.9" customHeight="1">
      <c r="A14" s="10">
        <v>11010100</v>
      </c>
      <c r="B14" s="4" t="s">
        <v>449</v>
      </c>
      <c r="C14" s="240">
        <v>1194631100</v>
      </c>
      <c r="D14" s="240">
        <v>576278150.69000006</v>
      </c>
      <c r="E14" s="16">
        <f t="shared" si="0"/>
        <v>48.239004550442402</v>
      </c>
      <c r="F14" s="12"/>
      <c r="G14" s="12"/>
      <c r="H14" s="12"/>
      <c r="I14" s="16">
        <f t="shared" si="1"/>
        <v>0</v>
      </c>
      <c r="J14" s="12">
        <f>C14+G14</f>
        <v>1194631100</v>
      </c>
      <c r="K14" s="12">
        <f>D14+H14</f>
        <v>576278150.69000006</v>
      </c>
      <c r="L14" s="17">
        <f t="shared" si="2"/>
        <v>48.239004550442402</v>
      </c>
      <c r="O14" s="9">
        <f>O15+O32+O41</f>
        <v>0</v>
      </c>
    </row>
    <row r="15" spans="1:15" ht="58.15" customHeight="1">
      <c r="A15" s="10">
        <v>11010400</v>
      </c>
      <c r="B15" s="4" t="s">
        <v>454</v>
      </c>
      <c r="C15" s="240">
        <v>72000000</v>
      </c>
      <c r="D15" s="240">
        <v>25042280.719999999</v>
      </c>
      <c r="E15" s="16">
        <f t="shared" si="0"/>
        <v>34.780945444444441</v>
      </c>
      <c r="F15" s="12"/>
      <c r="G15" s="12"/>
      <c r="H15" s="12"/>
      <c r="I15" s="16">
        <f t="shared" si="1"/>
        <v>0</v>
      </c>
      <c r="J15" s="12">
        <f t="shared" ref="J15:J26" si="3">C15+G15</f>
        <v>72000000</v>
      </c>
      <c r="K15" s="12">
        <f>D15+H15</f>
        <v>25042280.719999999</v>
      </c>
      <c r="L15" s="17">
        <f t="shared" si="2"/>
        <v>34.780945444444441</v>
      </c>
    </row>
    <row r="16" spans="1:15" ht="48" customHeight="1">
      <c r="A16" s="10">
        <v>11010500</v>
      </c>
      <c r="B16" s="4" t="s">
        <v>235</v>
      </c>
      <c r="C16" s="240">
        <v>36900100</v>
      </c>
      <c r="D16" s="240">
        <v>23241891.210000001</v>
      </c>
      <c r="E16" s="16">
        <f t="shared" si="0"/>
        <v>62.985984346925896</v>
      </c>
      <c r="F16" s="12"/>
      <c r="G16" s="12"/>
      <c r="H16" s="12"/>
      <c r="I16" s="16">
        <f t="shared" si="1"/>
        <v>0</v>
      </c>
      <c r="J16" s="12">
        <f t="shared" si="3"/>
        <v>36900100</v>
      </c>
      <c r="K16" s="12">
        <f>D16+H16</f>
        <v>23241891.210000001</v>
      </c>
      <c r="L16" s="17">
        <f t="shared" si="2"/>
        <v>62.985984346925896</v>
      </c>
    </row>
    <row r="17" spans="1:12" ht="48" customHeight="1">
      <c r="A17" s="134" t="s">
        <v>37</v>
      </c>
      <c r="B17" s="130" t="s">
        <v>36</v>
      </c>
      <c r="C17" s="240">
        <v>5600000</v>
      </c>
      <c r="D17" s="240">
        <v>3241570.61</v>
      </c>
      <c r="E17" s="16">
        <f t="shared" si="0"/>
        <v>57.885189464285716</v>
      </c>
      <c r="F17" s="12"/>
      <c r="G17" s="12"/>
      <c r="H17" s="12"/>
      <c r="I17" s="16"/>
      <c r="J17" s="12">
        <f>C17+G17</f>
        <v>5600000</v>
      </c>
      <c r="K17" s="12">
        <f>D17+H17</f>
        <v>3241570.61</v>
      </c>
      <c r="L17" s="17">
        <f>IF(J17=0,0,K17/J17*100)</f>
        <v>57.885189464285716</v>
      </c>
    </row>
    <row r="18" spans="1:12" ht="63" customHeight="1">
      <c r="A18" s="134">
        <v>11011300</v>
      </c>
      <c r="B18" s="145" t="s">
        <v>465</v>
      </c>
      <c r="C18" s="240">
        <v>2600000</v>
      </c>
      <c r="D18" s="240">
        <v>445646.28</v>
      </c>
      <c r="E18" s="16">
        <f t="shared" si="0"/>
        <v>17.140241538461538</v>
      </c>
      <c r="F18" s="12"/>
      <c r="G18" s="12"/>
      <c r="H18" s="12"/>
      <c r="I18" s="16"/>
      <c r="J18" s="12">
        <f>C18+G18</f>
        <v>2600000</v>
      </c>
      <c r="K18" s="12">
        <f>D18+H18</f>
        <v>445646.28</v>
      </c>
      <c r="L18" s="17">
        <f>IF(J18=0,0,K18/J18*100)</f>
        <v>17.140241538461538</v>
      </c>
    </row>
    <row r="19" spans="1:12" ht="63">
      <c r="A19" s="134">
        <v>11011500</v>
      </c>
      <c r="B19" s="145" t="s">
        <v>542</v>
      </c>
      <c r="C19" s="240">
        <v>1000000</v>
      </c>
      <c r="D19" s="240">
        <v>702000</v>
      </c>
      <c r="E19" s="16">
        <f t="shared" si="0"/>
        <v>70.199999999999989</v>
      </c>
      <c r="F19" s="12"/>
      <c r="G19" s="12"/>
      <c r="H19" s="12"/>
      <c r="I19" s="16"/>
      <c r="J19" s="12">
        <f>C19+G19</f>
        <v>1000000</v>
      </c>
      <c r="K19" s="12">
        <f>D19+H19</f>
        <v>702000</v>
      </c>
      <c r="L19" s="17">
        <f>IF(J19=0,0,K19/J19*100)</f>
        <v>70.199999999999989</v>
      </c>
    </row>
    <row r="20" spans="1:12" s="2" customFormat="1" ht="22.9" customHeight="1">
      <c r="A20" s="8">
        <v>11020000</v>
      </c>
      <c r="B20" s="5" t="s">
        <v>349</v>
      </c>
      <c r="C20" s="9">
        <f>SUM(C21:C28)</f>
        <v>440789900</v>
      </c>
      <c r="D20" s="9">
        <f>SUM(D21:D28)</f>
        <v>277647435.37999994</v>
      </c>
      <c r="E20" s="14">
        <f t="shared" si="0"/>
        <v>62.98861098677623</v>
      </c>
      <c r="F20" s="9">
        <f>SUM(F21:F28)</f>
        <v>0</v>
      </c>
      <c r="G20" s="9">
        <f>SUM(G21:G28)</f>
        <v>0</v>
      </c>
      <c r="H20" s="9">
        <f>SUM(H21:H28)</f>
        <v>0</v>
      </c>
      <c r="I20" s="14">
        <f t="shared" si="1"/>
        <v>0</v>
      </c>
      <c r="J20" s="9">
        <f>SUM(J21:J28)</f>
        <v>440789900</v>
      </c>
      <c r="K20" s="9">
        <f>SUM(K21:K28)</f>
        <v>277647435.37999994</v>
      </c>
      <c r="L20" s="15">
        <f t="shared" si="2"/>
        <v>62.98861098677623</v>
      </c>
    </row>
    <row r="21" spans="1:12" ht="43.9" customHeight="1">
      <c r="A21" s="10">
        <v>11020200</v>
      </c>
      <c r="B21" s="130" t="s">
        <v>198</v>
      </c>
      <c r="C21" s="275">
        <v>5000</v>
      </c>
      <c r="D21" s="275">
        <v>3823.51</v>
      </c>
      <c r="E21" s="16">
        <f t="shared" si="0"/>
        <v>76.470200000000006</v>
      </c>
      <c r="F21" s="12"/>
      <c r="G21" s="12"/>
      <c r="H21" s="12"/>
      <c r="I21" s="16">
        <f t="shared" si="1"/>
        <v>0</v>
      </c>
      <c r="J21" s="12">
        <f t="shared" si="3"/>
        <v>5000</v>
      </c>
      <c r="K21" s="12">
        <f t="shared" ref="K21:K29" si="4">D21+H21</f>
        <v>3823.51</v>
      </c>
      <c r="L21" s="17">
        <f t="shared" si="2"/>
        <v>76.470200000000006</v>
      </c>
    </row>
    <row r="22" spans="1:12" ht="45.6" customHeight="1">
      <c r="A22" s="10">
        <v>11020300</v>
      </c>
      <c r="B22" s="130" t="s">
        <v>199</v>
      </c>
      <c r="C22" s="275">
        <v>9000000</v>
      </c>
      <c r="D22" s="275">
        <v>1423374.24</v>
      </c>
      <c r="E22" s="16">
        <f t="shared" si="0"/>
        <v>15.815269333333335</v>
      </c>
      <c r="F22" s="12"/>
      <c r="G22" s="12"/>
      <c r="H22" s="12"/>
      <c r="I22" s="16">
        <f t="shared" si="1"/>
        <v>0</v>
      </c>
      <c r="J22" s="12">
        <f t="shared" si="3"/>
        <v>9000000</v>
      </c>
      <c r="K22" s="12">
        <f t="shared" si="4"/>
        <v>1423374.24</v>
      </c>
      <c r="L22" s="17">
        <f t="shared" si="2"/>
        <v>15.815269333333335</v>
      </c>
    </row>
    <row r="23" spans="1:12" ht="34.9" customHeight="1">
      <c r="A23" s="10">
        <v>11020500</v>
      </c>
      <c r="B23" s="130" t="s">
        <v>200</v>
      </c>
      <c r="C23" s="275">
        <v>8500000</v>
      </c>
      <c r="D23" s="275">
        <v>3226652.58</v>
      </c>
      <c r="E23" s="16">
        <f t="shared" si="0"/>
        <v>37.960618588235292</v>
      </c>
      <c r="F23" s="12"/>
      <c r="G23" s="12"/>
      <c r="H23" s="12"/>
      <c r="I23" s="16">
        <f t="shared" si="1"/>
        <v>0</v>
      </c>
      <c r="J23" s="12">
        <f>C23+G23</f>
        <v>8500000</v>
      </c>
      <c r="K23" s="12">
        <f t="shared" si="4"/>
        <v>3226652.58</v>
      </c>
      <c r="L23" s="17">
        <f t="shared" si="2"/>
        <v>37.960618588235292</v>
      </c>
    </row>
    <row r="24" spans="1:12" ht="63">
      <c r="A24" s="10">
        <v>11020600</v>
      </c>
      <c r="B24" s="130" t="s">
        <v>281</v>
      </c>
      <c r="C24" s="275">
        <v>80000</v>
      </c>
      <c r="D24" s="275">
        <v>0</v>
      </c>
      <c r="E24" s="16">
        <f t="shared" si="0"/>
        <v>0</v>
      </c>
      <c r="F24" s="12"/>
      <c r="G24" s="12"/>
      <c r="H24" s="12"/>
      <c r="I24" s="16">
        <f t="shared" si="1"/>
        <v>0</v>
      </c>
      <c r="J24" s="12">
        <f>C24+G24</f>
        <v>80000</v>
      </c>
      <c r="K24" s="12">
        <f>D24+H24</f>
        <v>0</v>
      </c>
      <c r="L24" s="17">
        <f>IF(J24=0,0,K24/J24*100)</f>
        <v>0</v>
      </c>
    </row>
    <row r="25" spans="1:12" ht="31.5">
      <c r="A25" s="10">
        <v>11021000</v>
      </c>
      <c r="B25" s="130" t="s">
        <v>398</v>
      </c>
      <c r="C25" s="275">
        <v>419846300</v>
      </c>
      <c r="D25" s="275">
        <v>269730090.81</v>
      </c>
      <c r="E25" s="16">
        <f t="shared" si="0"/>
        <v>64.244960789222148</v>
      </c>
      <c r="F25" s="12"/>
      <c r="G25" s="12"/>
      <c r="H25" s="12"/>
      <c r="I25" s="16">
        <f t="shared" si="1"/>
        <v>0</v>
      </c>
      <c r="J25" s="12">
        <f t="shared" si="3"/>
        <v>419846300</v>
      </c>
      <c r="K25" s="12">
        <f t="shared" si="4"/>
        <v>269730090.81</v>
      </c>
      <c r="L25" s="17">
        <f t="shared" si="2"/>
        <v>64.244960789222148</v>
      </c>
    </row>
    <row r="26" spans="1:12" ht="67.150000000000006" customHeight="1">
      <c r="A26" s="10">
        <v>11021600</v>
      </c>
      <c r="B26" s="130" t="s">
        <v>399</v>
      </c>
      <c r="C26" s="275">
        <v>58000</v>
      </c>
      <c r="D26" s="275">
        <v>63772.84</v>
      </c>
      <c r="E26" s="16">
        <f t="shared" si="0"/>
        <v>109.9531724137931</v>
      </c>
      <c r="F26" s="12"/>
      <c r="G26" s="12"/>
      <c r="H26" s="12"/>
      <c r="I26" s="16">
        <f t="shared" si="1"/>
        <v>0</v>
      </c>
      <c r="J26" s="12">
        <f t="shared" si="3"/>
        <v>58000</v>
      </c>
      <c r="K26" s="12">
        <f t="shared" si="4"/>
        <v>63772.84</v>
      </c>
      <c r="L26" s="17">
        <f t="shared" si="2"/>
        <v>109.9531724137931</v>
      </c>
    </row>
    <row r="27" spans="1:12" ht="67.150000000000006" customHeight="1">
      <c r="A27" s="199">
        <v>11021800</v>
      </c>
      <c r="B27" s="200" t="s">
        <v>543</v>
      </c>
      <c r="C27" s="275">
        <v>3300000</v>
      </c>
      <c r="D27" s="275">
        <v>3158500</v>
      </c>
      <c r="E27" s="16">
        <f t="shared" si="0"/>
        <v>95.712121212121218</v>
      </c>
      <c r="F27" s="12"/>
      <c r="G27" s="12"/>
      <c r="H27" s="12"/>
      <c r="I27" s="16">
        <f t="shared" si="1"/>
        <v>0</v>
      </c>
      <c r="J27" s="12">
        <f>C27+G27</f>
        <v>3300000</v>
      </c>
      <c r="K27" s="12">
        <f>D27+H27</f>
        <v>3158500</v>
      </c>
      <c r="L27" s="17">
        <f>IF(J27=0,0,K27/J27*100)</f>
        <v>95.712121212121218</v>
      </c>
    </row>
    <row r="28" spans="1:12" ht="54.75" customHeight="1">
      <c r="A28" s="10">
        <v>11023000</v>
      </c>
      <c r="B28" s="130" t="s">
        <v>464</v>
      </c>
      <c r="C28" s="275">
        <v>600</v>
      </c>
      <c r="D28" s="275">
        <v>41221.4</v>
      </c>
      <c r="E28" s="16">
        <f t="shared" si="0"/>
        <v>6870.2333333333345</v>
      </c>
      <c r="F28" s="12"/>
      <c r="G28" s="12"/>
      <c r="H28" s="12"/>
      <c r="I28" s="16">
        <f t="shared" si="1"/>
        <v>0</v>
      </c>
      <c r="J28" s="12">
        <f>C28+G28</f>
        <v>600</v>
      </c>
      <c r="K28" s="12">
        <f t="shared" si="4"/>
        <v>41221.4</v>
      </c>
      <c r="L28" s="17">
        <f>IF(J28=0,0,K28/J28*100)</f>
        <v>6870.2333333333345</v>
      </c>
    </row>
    <row r="29" spans="1:12" s="2" customFormat="1" ht="31.5">
      <c r="A29" s="8">
        <v>13000000</v>
      </c>
      <c r="B29" s="5" t="s">
        <v>269</v>
      </c>
      <c r="C29" s="9">
        <f>C30+C34</f>
        <v>22954200</v>
      </c>
      <c r="D29" s="9">
        <f>D30+D34</f>
        <v>11600502.219999999</v>
      </c>
      <c r="E29" s="14">
        <f t="shared" si="0"/>
        <v>50.537601920345729</v>
      </c>
      <c r="F29" s="13"/>
      <c r="G29" s="13"/>
      <c r="H29" s="13"/>
      <c r="I29" s="14">
        <f t="shared" si="1"/>
        <v>0</v>
      </c>
      <c r="J29" s="13">
        <f t="shared" ref="J29:J36" si="5">C29+G29</f>
        <v>22954200</v>
      </c>
      <c r="K29" s="13">
        <f t="shared" si="4"/>
        <v>11600502.219999999</v>
      </c>
      <c r="L29" s="15">
        <f t="shared" si="2"/>
        <v>50.537601920345729</v>
      </c>
    </row>
    <row r="30" spans="1:12" s="2" customFormat="1" ht="31.5">
      <c r="A30" s="8">
        <v>13020000</v>
      </c>
      <c r="B30" s="5" t="s">
        <v>270</v>
      </c>
      <c r="C30" s="9">
        <f>SUM(C31:C33)</f>
        <v>9108000</v>
      </c>
      <c r="D30" s="9">
        <f>SUM(D31:D33)</f>
        <v>4340648.93</v>
      </c>
      <c r="E30" s="14">
        <f t="shared" si="0"/>
        <v>47.657542050944222</v>
      </c>
      <c r="F30" s="9">
        <f t="shared" ref="F30:K30" si="6">SUM(F31:F33)</f>
        <v>0</v>
      </c>
      <c r="G30" s="9">
        <f t="shared" si="6"/>
        <v>0</v>
      </c>
      <c r="H30" s="9">
        <f t="shared" si="6"/>
        <v>0</v>
      </c>
      <c r="I30" s="14">
        <f t="shared" si="1"/>
        <v>0</v>
      </c>
      <c r="J30" s="9">
        <f t="shared" si="6"/>
        <v>9108000</v>
      </c>
      <c r="K30" s="9">
        <f t="shared" si="6"/>
        <v>4340648.93</v>
      </c>
      <c r="L30" s="15">
        <f t="shared" si="2"/>
        <v>47.657542050944222</v>
      </c>
    </row>
    <row r="31" spans="1:12" ht="65.45" customHeight="1">
      <c r="A31" s="10">
        <v>13020100</v>
      </c>
      <c r="B31" s="4" t="s">
        <v>271</v>
      </c>
      <c r="C31" s="275">
        <v>6800000</v>
      </c>
      <c r="D31" s="275">
        <v>3431996.75</v>
      </c>
      <c r="E31" s="16">
        <f t="shared" si="0"/>
        <v>50.470540441176468</v>
      </c>
      <c r="F31" s="12"/>
      <c r="G31" s="12"/>
      <c r="H31" s="12"/>
      <c r="I31" s="16">
        <f t="shared" si="1"/>
        <v>0</v>
      </c>
      <c r="J31" s="12">
        <f t="shared" si="5"/>
        <v>6800000</v>
      </c>
      <c r="K31" s="12">
        <f>D31+H31</f>
        <v>3431996.75</v>
      </c>
      <c r="L31" s="17">
        <f t="shared" si="2"/>
        <v>50.470540441176468</v>
      </c>
    </row>
    <row r="32" spans="1:12" ht="39" customHeight="1">
      <c r="A32" s="10">
        <v>13020300</v>
      </c>
      <c r="B32" s="4" t="s">
        <v>272</v>
      </c>
      <c r="C32" s="275">
        <v>1418000</v>
      </c>
      <c r="D32" s="275">
        <v>512009.97</v>
      </c>
      <c r="E32" s="16">
        <f t="shared" si="0"/>
        <v>36.107896332863184</v>
      </c>
      <c r="F32" s="12"/>
      <c r="G32" s="12"/>
      <c r="H32" s="12"/>
      <c r="I32" s="16">
        <f t="shared" si="1"/>
        <v>0</v>
      </c>
      <c r="J32" s="12">
        <f t="shared" si="5"/>
        <v>1418000</v>
      </c>
      <c r="K32" s="12">
        <f>D32+H32</f>
        <v>512009.97</v>
      </c>
      <c r="L32" s="17">
        <f t="shared" si="2"/>
        <v>36.107896332863184</v>
      </c>
    </row>
    <row r="33" spans="1:12" ht="55.15" customHeight="1">
      <c r="A33" s="10">
        <v>13020400</v>
      </c>
      <c r="B33" s="4" t="s">
        <v>117</v>
      </c>
      <c r="C33" s="275">
        <v>890000</v>
      </c>
      <c r="D33" s="275">
        <v>396642.21</v>
      </c>
      <c r="E33" s="16">
        <f t="shared" si="0"/>
        <v>44.5665404494382</v>
      </c>
      <c r="F33" s="12"/>
      <c r="G33" s="12"/>
      <c r="H33" s="12"/>
      <c r="I33" s="16">
        <f t="shared" si="1"/>
        <v>0</v>
      </c>
      <c r="J33" s="12">
        <f t="shared" si="5"/>
        <v>890000</v>
      </c>
      <c r="K33" s="12">
        <f>D33+H33</f>
        <v>396642.21</v>
      </c>
      <c r="L33" s="17">
        <f t="shared" si="2"/>
        <v>44.5665404494382</v>
      </c>
    </row>
    <row r="34" spans="1:12" s="2" customFormat="1" ht="27.6" customHeight="1">
      <c r="A34" s="8">
        <v>13030000</v>
      </c>
      <c r="B34" s="5" t="s">
        <v>118</v>
      </c>
      <c r="C34" s="9">
        <f>SUM(C35:C37)</f>
        <v>13846200</v>
      </c>
      <c r="D34" s="9">
        <f>SUM(D35:D37)</f>
        <v>7259853.29</v>
      </c>
      <c r="E34" s="14">
        <f t="shared" si="0"/>
        <v>52.432098987447816</v>
      </c>
      <c r="F34" s="9">
        <f>SUM(F35:F37)</f>
        <v>0</v>
      </c>
      <c r="G34" s="9">
        <f>SUM(G35:G37)</f>
        <v>0</v>
      </c>
      <c r="H34" s="9">
        <f>SUM(H35:H37)</f>
        <v>0</v>
      </c>
      <c r="I34" s="14">
        <f t="shared" si="1"/>
        <v>0</v>
      </c>
      <c r="J34" s="9">
        <f>SUM(J35:J37)</f>
        <v>13846200</v>
      </c>
      <c r="K34" s="9">
        <f>SUM(K35:K37)</f>
        <v>7259853.29</v>
      </c>
      <c r="L34" s="15">
        <f t="shared" si="2"/>
        <v>52.432098987447816</v>
      </c>
    </row>
    <row r="35" spans="1:12" ht="52.15" customHeight="1">
      <c r="A35" s="10">
        <v>13030100</v>
      </c>
      <c r="B35" s="4" t="s">
        <v>119</v>
      </c>
      <c r="C35" s="275">
        <v>13667200</v>
      </c>
      <c r="D35" s="275">
        <v>7187525.5499999998</v>
      </c>
      <c r="E35" s="16">
        <f t="shared" si="0"/>
        <v>52.58959808885507</v>
      </c>
      <c r="F35" s="12"/>
      <c r="G35" s="12"/>
      <c r="H35" s="12"/>
      <c r="I35" s="16">
        <f t="shared" si="1"/>
        <v>0</v>
      </c>
      <c r="J35" s="12">
        <f t="shared" si="5"/>
        <v>13667200</v>
      </c>
      <c r="K35" s="12">
        <f>D35+H35</f>
        <v>7187525.5499999998</v>
      </c>
      <c r="L35" s="17">
        <f t="shared" si="2"/>
        <v>52.58959808885507</v>
      </c>
    </row>
    <row r="36" spans="1:12" ht="36.6" customHeight="1">
      <c r="A36" s="10">
        <v>13030800</v>
      </c>
      <c r="B36" s="4" t="s">
        <v>120</v>
      </c>
      <c r="C36" s="275">
        <v>163000</v>
      </c>
      <c r="D36" s="275">
        <v>66359.34</v>
      </c>
      <c r="E36" s="16">
        <f t="shared" si="0"/>
        <v>40.711251533742328</v>
      </c>
      <c r="F36" s="12"/>
      <c r="G36" s="12"/>
      <c r="H36" s="12"/>
      <c r="I36" s="16">
        <f t="shared" si="1"/>
        <v>0</v>
      </c>
      <c r="J36" s="12">
        <f t="shared" si="5"/>
        <v>163000</v>
      </c>
      <c r="K36" s="12">
        <f>D36+H36</f>
        <v>66359.34</v>
      </c>
      <c r="L36" s="17">
        <f t="shared" si="2"/>
        <v>40.711251533742328</v>
      </c>
    </row>
    <row r="37" spans="1:12" ht="47.25">
      <c r="A37" s="10">
        <v>13031500</v>
      </c>
      <c r="B37" s="287" t="s">
        <v>689</v>
      </c>
      <c r="C37" s="275">
        <v>16000</v>
      </c>
      <c r="D37" s="275">
        <v>5968.4</v>
      </c>
      <c r="E37" s="16">
        <f t="shared" si="0"/>
        <v>37.302500000000002</v>
      </c>
      <c r="F37" s="12"/>
      <c r="G37" s="12"/>
      <c r="H37" s="12"/>
      <c r="I37" s="16">
        <f t="shared" si="1"/>
        <v>0</v>
      </c>
      <c r="J37" s="12">
        <f>C37+G37</f>
        <v>16000</v>
      </c>
      <c r="K37" s="12">
        <f>D37+H37</f>
        <v>5968.4</v>
      </c>
      <c r="L37" s="17">
        <f>IF(J37=0,0,K37/J37*100)</f>
        <v>37.302500000000002</v>
      </c>
    </row>
    <row r="38" spans="1:12" s="2" customFormat="1" ht="21.6" customHeight="1">
      <c r="A38" s="8">
        <v>19000000</v>
      </c>
      <c r="B38" s="5" t="s">
        <v>121</v>
      </c>
      <c r="C38" s="13">
        <f>C39</f>
        <v>0</v>
      </c>
      <c r="D38" s="13">
        <f>D39</f>
        <v>0</v>
      </c>
      <c r="E38" s="14">
        <f t="shared" si="0"/>
        <v>0</v>
      </c>
      <c r="F38" s="13">
        <f>F39</f>
        <v>7100000</v>
      </c>
      <c r="G38" s="13">
        <f>G39</f>
        <v>7100000</v>
      </c>
      <c r="H38" s="13">
        <f>H39</f>
        <v>3444502.5100000002</v>
      </c>
      <c r="I38" s="14">
        <f t="shared" si="1"/>
        <v>48.514119859154931</v>
      </c>
      <c r="J38" s="13">
        <f>J39</f>
        <v>7100000</v>
      </c>
      <c r="K38" s="13">
        <f>K39</f>
        <v>3444502.5100000002</v>
      </c>
      <c r="L38" s="15">
        <f t="shared" si="2"/>
        <v>48.514119859154931</v>
      </c>
    </row>
    <row r="39" spans="1:12" s="2" customFormat="1" ht="22.15" customHeight="1">
      <c r="A39" s="8">
        <v>19010000</v>
      </c>
      <c r="B39" s="5" t="s">
        <v>122</v>
      </c>
      <c r="C39" s="13">
        <f>SUM(C40:C42)</f>
        <v>0</v>
      </c>
      <c r="D39" s="13">
        <f t="shared" ref="D39:K39" si="7">SUM(D40:D42)</f>
        <v>0</v>
      </c>
      <c r="E39" s="14">
        <f t="shared" si="0"/>
        <v>0</v>
      </c>
      <c r="F39" s="13">
        <f t="shared" si="7"/>
        <v>7100000</v>
      </c>
      <c r="G39" s="13">
        <f t="shared" si="7"/>
        <v>7100000</v>
      </c>
      <c r="H39" s="13">
        <f t="shared" si="7"/>
        <v>3444502.5100000002</v>
      </c>
      <c r="I39" s="14">
        <f t="shared" si="1"/>
        <v>48.514119859154931</v>
      </c>
      <c r="J39" s="13">
        <f t="shared" si="7"/>
        <v>7100000</v>
      </c>
      <c r="K39" s="13">
        <f t="shared" si="7"/>
        <v>3444502.5100000002</v>
      </c>
      <c r="L39" s="15">
        <f t="shared" si="2"/>
        <v>48.514119859154931</v>
      </c>
    </row>
    <row r="40" spans="1:12" ht="82.15" customHeight="1">
      <c r="A40" s="10">
        <v>19010100</v>
      </c>
      <c r="B40" s="4" t="s">
        <v>123</v>
      </c>
      <c r="C40" s="12"/>
      <c r="D40" s="12"/>
      <c r="E40" s="16">
        <f t="shared" si="0"/>
        <v>0</v>
      </c>
      <c r="F40" s="240">
        <v>943000</v>
      </c>
      <c r="G40" s="240">
        <v>943000</v>
      </c>
      <c r="H40" s="275">
        <v>486079.16</v>
      </c>
      <c r="I40" s="16">
        <f t="shared" si="1"/>
        <v>51.546040296924708</v>
      </c>
      <c r="J40" s="12">
        <f t="shared" ref="J40:K42" si="8">C40+G40</f>
        <v>943000</v>
      </c>
      <c r="K40" s="12">
        <f t="shared" si="8"/>
        <v>486079.16</v>
      </c>
      <c r="L40" s="17">
        <f t="shared" si="2"/>
        <v>51.546040296924708</v>
      </c>
    </row>
    <row r="41" spans="1:12" ht="36.6" customHeight="1">
      <c r="A41" s="10">
        <v>19010200</v>
      </c>
      <c r="B41" s="4" t="s">
        <v>238</v>
      </c>
      <c r="C41" s="12"/>
      <c r="D41" s="12"/>
      <c r="E41" s="16">
        <f t="shared" si="0"/>
        <v>0</v>
      </c>
      <c r="F41" s="240">
        <v>3715400</v>
      </c>
      <c r="G41" s="240">
        <v>3715400</v>
      </c>
      <c r="H41" s="275">
        <v>1956757.23</v>
      </c>
      <c r="I41" s="16">
        <f t="shared" si="1"/>
        <v>52.666125585401304</v>
      </c>
      <c r="J41" s="12">
        <f t="shared" si="8"/>
        <v>3715400</v>
      </c>
      <c r="K41" s="12">
        <f t="shared" si="8"/>
        <v>1956757.23</v>
      </c>
      <c r="L41" s="17">
        <f t="shared" si="2"/>
        <v>52.666125585401304</v>
      </c>
    </row>
    <row r="42" spans="1:12" ht="64.150000000000006" customHeight="1">
      <c r="A42" s="10">
        <v>19010300</v>
      </c>
      <c r="B42" s="4" t="s">
        <v>239</v>
      </c>
      <c r="C42" s="12"/>
      <c r="D42" s="12"/>
      <c r="E42" s="16">
        <f t="shared" si="0"/>
        <v>0</v>
      </c>
      <c r="F42" s="240">
        <v>2441600</v>
      </c>
      <c r="G42" s="240">
        <v>2441600</v>
      </c>
      <c r="H42" s="275">
        <v>1001666.12</v>
      </c>
      <c r="I42" s="16">
        <f t="shared" si="1"/>
        <v>41.024988532110093</v>
      </c>
      <c r="J42" s="12">
        <f t="shared" si="8"/>
        <v>2441600</v>
      </c>
      <c r="K42" s="12">
        <f t="shared" si="8"/>
        <v>1001666.12</v>
      </c>
      <c r="L42" s="17">
        <f t="shared" si="2"/>
        <v>41.024988532110093</v>
      </c>
    </row>
    <row r="43" spans="1:12" s="2" customFormat="1" ht="28.15" customHeight="1">
      <c r="A43" s="8">
        <v>20000000</v>
      </c>
      <c r="B43" s="5" t="s">
        <v>241</v>
      </c>
      <c r="C43" s="9">
        <f>C44+C47+C62+C69</f>
        <v>53069800</v>
      </c>
      <c r="D43" s="9">
        <f>D44+D47+D62+D69</f>
        <v>24866295.580000002</v>
      </c>
      <c r="E43" s="14">
        <f t="shared" si="0"/>
        <v>46.855830585380012</v>
      </c>
      <c r="F43" s="9">
        <f>F44+F47+F62+F69</f>
        <v>119022700</v>
      </c>
      <c r="G43" s="9">
        <f>G44+G47+G62+G69</f>
        <v>194776298.39999998</v>
      </c>
      <c r="H43" s="9">
        <f>H44+H47+H62+H69</f>
        <v>122498926.11000001</v>
      </c>
      <c r="I43" s="14">
        <f t="shared" si="1"/>
        <v>62.892111163562411</v>
      </c>
      <c r="J43" s="9">
        <f>J44+J47+J62+J69</f>
        <v>247846098.39999998</v>
      </c>
      <c r="K43" s="9">
        <f>K44+K47+K62+K69</f>
        <v>147365221.69</v>
      </c>
      <c r="L43" s="15">
        <f t="shared" si="2"/>
        <v>59.458358489939421</v>
      </c>
    </row>
    <row r="44" spans="1:12" s="2" customFormat="1" ht="40.9" customHeight="1">
      <c r="A44" s="8">
        <v>21000000</v>
      </c>
      <c r="B44" s="5" t="s">
        <v>242</v>
      </c>
      <c r="C44" s="9">
        <f>C45</f>
        <v>0</v>
      </c>
      <c r="D44" s="9">
        <f>D45</f>
        <v>120</v>
      </c>
      <c r="E44" s="14">
        <f t="shared" si="0"/>
        <v>0</v>
      </c>
      <c r="F44" s="9">
        <f>F45</f>
        <v>0</v>
      </c>
      <c r="G44" s="9">
        <f>G45</f>
        <v>0</v>
      </c>
      <c r="H44" s="9">
        <f>H45</f>
        <v>0</v>
      </c>
      <c r="I44" s="14">
        <f t="shared" si="1"/>
        <v>0</v>
      </c>
      <c r="J44" s="9">
        <f>J45</f>
        <v>0</v>
      </c>
      <c r="K44" s="9">
        <f>K45</f>
        <v>120</v>
      </c>
      <c r="L44" s="15">
        <f t="shared" si="2"/>
        <v>0</v>
      </c>
    </row>
    <row r="45" spans="1:12" s="2" customFormat="1" ht="120" customHeight="1">
      <c r="A45" s="8">
        <v>21010000</v>
      </c>
      <c r="B45" s="5" t="s">
        <v>243</v>
      </c>
      <c r="C45" s="9">
        <f>C46</f>
        <v>0</v>
      </c>
      <c r="D45" s="9">
        <f t="shared" ref="D45:K45" si="9">D46</f>
        <v>120</v>
      </c>
      <c r="E45" s="14">
        <f t="shared" si="0"/>
        <v>0</v>
      </c>
      <c r="F45" s="9">
        <f t="shared" si="9"/>
        <v>0</v>
      </c>
      <c r="G45" s="9">
        <f t="shared" si="9"/>
        <v>0</v>
      </c>
      <c r="H45" s="9">
        <f t="shared" si="9"/>
        <v>0</v>
      </c>
      <c r="I45" s="14">
        <f t="shared" si="1"/>
        <v>0</v>
      </c>
      <c r="J45" s="9">
        <f t="shared" si="9"/>
        <v>0</v>
      </c>
      <c r="K45" s="9">
        <f t="shared" si="9"/>
        <v>120</v>
      </c>
      <c r="L45" s="15">
        <f t="shared" si="2"/>
        <v>0</v>
      </c>
    </row>
    <row r="46" spans="1:12" ht="71.45" customHeight="1">
      <c r="A46" s="10">
        <v>21010300</v>
      </c>
      <c r="B46" s="4" t="s">
        <v>244</v>
      </c>
      <c r="C46" s="140">
        <v>0</v>
      </c>
      <c r="D46" s="140">
        <v>120</v>
      </c>
      <c r="E46" s="16">
        <f t="shared" si="0"/>
        <v>0</v>
      </c>
      <c r="F46" s="12"/>
      <c r="G46" s="12"/>
      <c r="H46" s="12"/>
      <c r="I46" s="16">
        <f t="shared" si="1"/>
        <v>0</v>
      </c>
      <c r="J46" s="12">
        <f>C46+G46</f>
        <v>0</v>
      </c>
      <c r="K46" s="12">
        <f>D46+H46</f>
        <v>120</v>
      </c>
      <c r="L46" s="17">
        <f t="shared" si="2"/>
        <v>0</v>
      </c>
    </row>
    <row r="47" spans="1:12" s="2" customFormat="1" ht="39" customHeight="1">
      <c r="A47" s="8">
        <v>22000000</v>
      </c>
      <c r="B47" s="5" t="s">
        <v>191</v>
      </c>
      <c r="C47" s="9">
        <f>C48+C59+C61</f>
        <v>47569800</v>
      </c>
      <c r="D47" s="9">
        <f>D48+D59+D61</f>
        <v>22356019.310000002</v>
      </c>
      <c r="E47" s="14">
        <f t="shared" si="0"/>
        <v>46.996244066613698</v>
      </c>
      <c r="F47" s="9">
        <f>F48+F59+F61</f>
        <v>0</v>
      </c>
      <c r="G47" s="9">
        <f>G48+G59+G61</f>
        <v>0</v>
      </c>
      <c r="H47" s="9">
        <f>H48+H59+H61</f>
        <v>0</v>
      </c>
      <c r="I47" s="14">
        <f t="shared" si="1"/>
        <v>0</v>
      </c>
      <c r="J47" s="9">
        <f>J48+J59+J61</f>
        <v>47569800</v>
      </c>
      <c r="K47" s="9">
        <f>K48+K59+K61</f>
        <v>22356019.310000002</v>
      </c>
      <c r="L47" s="15">
        <f t="shared" si="2"/>
        <v>46.996244066613698</v>
      </c>
    </row>
    <row r="48" spans="1:12" s="2" customFormat="1" ht="26.45" customHeight="1">
      <c r="A48" s="8">
        <v>22010000</v>
      </c>
      <c r="B48" s="5" t="s">
        <v>192</v>
      </c>
      <c r="C48" s="9">
        <f>SUM(C49:C58)</f>
        <v>39032600</v>
      </c>
      <c r="D48" s="9">
        <f>SUM(D49:D58)</f>
        <v>17008223.830000002</v>
      </c>
      <c r="E48" s="14">
        <f t="shared" si="0"/>
        <v>43.574406598586826</v>
      </c>
      <c r="F48" s="9">
        <f>SUM(F49:F58)</f>
        <v>0</v>
      </c>
      <c r="G48" s="9">
        <f>SUM(G49:G58)</f>
        <v>0</v>
      </c>
      <c r="H48" s="9">
        <f>SUM(H49:H58)</f>
        <v>0</v>
      </c>
      <c r="I48" s="14">
        <f t="shared" si="1"/>
        <v>0</v>
      </c>
      <c r="J48" s="9">
        <f>SUM(J49:J58)</f>
        <v>39032600</v>
      </c>
      <c r="K48" s="9">
        <f>SUM(K49:K58)</f>
        <v>17008223.830000002</v>
      </c>
      <c r="L48" s="15">
        <f t="shared" si="2"/>
        <v>43.574406598586826</v>
      </c>
    </row>
    <row r="49" spans="1:12" ht="102" customHeight="1">
      <c r="A49" s="10">
        <v>22010200</v>
      </c>
      <c r="B49" s="4" t="s">
        <v>206</v>
      </c>
      <c r="C49" s="275">
        <v>48000</v>
      </c>
      <c r="D49" s="275">
        <v>12434.84</v>
      </c>
      <c r="E49" s="16">
        <f t="shared" si="0"/>
        <v>25.905916666666666</v>
      </c>
      <c r="F49" s="12"/>
      <c r="G49" s="12"/>
      <c r="H49" s="12"/>
      <c r="I49" s="16">
        <f t="shared" si="1"/>
        <v>0</v>
      </c>
      <c r="J49" s="12">
        <f t="shared" ref="J49:J58" si="10">C49+G49</f>
        <v>48000</v>
      </c>
      <c r="K49" s="12">
        <f t="shared" ref="K49:K58" si="11">D49+H49</f>
        <v>12434.84</v>
      </c>
      <c r="L49" s="17">
        <f t="shared" si="2"/>
        <v>25.905916666666666</v>
      </c>
    </row>
    <row r="50" spans="1:12" ht="88.9" customHeight="1">
      <c r="A50" s="10">
        <v>22010500</v>
      </c>
      <c r="B50" s="4" t="s">
        <v>207</v>
      </c>
      <c r="C50" s="275">
        <v>35000</v>
      </c>
      <c r="D50" s="275">
        <v>39540</v>
      </c>
      <c r="E50" s="16">
        <f t="shared" si="0"/>
        <v>112.97142857142856</v>
      </c>
      <c r="F50" s="12"/>
      <c r="G50" s="12"/>
      <c r="H50" s="12"/>
      <c r="I50" s="16">
        <f t="shared" si="1"/>
        <v>0</v>
      </c>
      <c r="J50" s="12">
        <f t="shared" si="10"/>
        <v>35000</v>
      </c>
      <c r="K50" s="12">
        <f t="shared" si="11"/>
        <v>39540</v>
      </c>
      <c r="L50" s="17">
        <f t="shared" si="2"/>
        <v>112.97142857142856</v>
      </c>
    </row>
    <row r="51" spans="1:12" ht="78.75">
      <c r="A51" s="10">
        <v>22010900</v>
      </c>
      <c r="B51" s="4" t="s">
        <v>208</v>
      </c>
      <c r="C51" s="275">
        <v>0</v>
      </c>
      <c r="D51" s="275">
        <v>28000</v>
      </c>
      <c r="E51" s="16">
        <f t="shared" si="0"/>
        <v>0</v>
      </c>
      <c r="F51" s="12"/>
      <c r="G51" s="12"/>
      <c r="H51" s="12"/>
      <c r="I51" s="16">
        <f t="shared" si="1"/>
        <v>0</v>
      </c>
      <c r="J51" s="12">
        <f t="shared" si="10"/>
        <v>0</v>
      </c>
      <c r="K51" s="12">
        <f t="shared" si="11"/>
        <v>28000</v>
      </c>
      <c r="L51" s="17">
        <f t="shared" si="2"/>
        <v>0</v>
      </c>
    </row>
    <row r="52" spans="1:12" ht="52.9" customHeight="1">
      <c r="A52" s="10">
        <v>22011000</v>
      </c>
      <c r="B52" s="4" t="s">
        <v>209</v>
      </c>
      <c r="C52" s="275">
        <v>14700000</v>
      </c>
      <c r="D52" s="275">
        <v>5170789.47</v>
      </c>
      <c r="E52" s="16">
        <f t="shared" si="0"/>
        <v>35.175438571428572</v>
      </c>
      <c r="F52" s="12"/>
      <c r="G52" s="12"/>
      <c r="H52" s="12"/>
      <c r="I52" s="16">
        <f t="shared" si="1"/>
        <v>0</v>
      </c>
      <c r="J52" s="12">
        <f t="shared" si="10"/>
        <v>14700000</v>
      </c>
      <c r="K52" s="12">
        <f t="shared" si="11"/>
        <v>5170789.47</v>
      </c>
      <c r="L52" s="17">
        <f t="shared" si="2"/>
        <v>35.175438571428572</v>
      </c>
    </row>
    <row r="53" spans="1:12" ht="52.9" customHeight="1">
      <c r="A53" s="10">
        <v>22011100</v>
      </c>
      <c r="B53" s="4" t="s">
        <v>210</v>
      </c>
      <c r="C53" s="275">
        <v>20300000</v>
      </c>
      <c r="D53" s="275">
        <v>10026264.92</v>
      </c>
      <c r="E53" s="16">
        <f t="shared" si="0"/>
        <v>49.390467586206896</v>
      </c>
      <c r="F53" s="12"/>
      <c r="G53" s="12"/>
      <c r="H53" s="12"/>
      <c r="I53" s="16">
        <f t="shared" si="1"/>
        <v>0</v>
      </c>
      <c r="J53" s="12">
        <f t="shared" si="10"/>
        <v>20300000</v>
      </c>
      <c r="K53" s="12">
        <f t="shared" si="11"/>
        <v>10026264.92</v>
      </c>
      <c r="L53" s="17">
        <f t="shared" si="2"/>
        <v>49.390467586206896</v>
      </c>
    </row>
    <row r="54" spans="1:12" ht="47.25">
      <c r="A54" s="10">
        <v>22011800</v>
      </c>
      <c r="B54" s="4" t="s">
        <v>211</v>
      </c>
      <c r="C54" s="275">
        <v>1678800</v>
      </c>
      <c r="D54" s="275">
        <v>632903</v>
      </c>
      <c r="E54" s="16">
        <f t="shared" si="0"/>
        <v>37.699725994758161</v>
      </c>
      <c r="F54" s="12"/>
      <c r="G54" s="12"/>
      <c r="H54" s="12"/>
      <c r="I54" s="16">
        <f t="shared" si="1"/>
        <v>0</v>
      </c>
      <c r="J54" s="12">
        <f t="shared" si="10"/>
        <v>1678800</v>
      </c>
      <c r="K54" s="12">
        <f t="shared" si="11"/>
        <v>632903</v>
      </c>
      <c r="L54" s="17">
        <f t="shared" si="2"/>
        <v>37.699725994758161</v>
      </c>
    </row>
    <row r="55" spans="1:12" ht="31.5">
      <c r="A55" s="10">
        <v>22013100</v>
      </c>
      <c r="B55" s="287" t="s">
        <v>690</v>
      </c>
      <c r="C55" s="275">
        <v>0</v>
      </c>
      <c r="D55" s="275">
        <v>1200</v>
      </c>
      <c r="E55" s="16">
        <f t="shared" si="0"/>
        <v>0</v>
      </c>
      <c r="F55" s="12"/>
      <c r="G55" s="12"/>
      <c r="H55" s="12"/>
      <c r="I55" s="16">
        <f t="shared" si="1"/>
        <v>0</v>
      </c>
      <c r="J55" s="12">
        <f>C55+G55</f>
        <v>0</v>
      </c>
      <c r="K55" s="12">
        <f>D55+H55</f>
        <v>1200</v>
      </c>
      <c r="L55" s="17">
        <f>IF(J55=0,0,K55/J55*100)</f>
        <v>0</v>
      </c>
    </row>
    <row r="56" spans="1:12" ht="31.5">
      <c r="A56" s="75">
        <v>22013200</v>
      </c>
      <c r="B56" s="71" t="s">
        <v>212</v>
      </c>
      <c r="C56" s="275">
        <v>950000</v>
      </c>
      <c r="D56" s="275">
        <v>449800</v>
      </c>
      <c r="E56" s="16">
        <f t="shared" si="0"/>
        <v>47.347368421052636</v>
      </c>
      <c r="F56" s="12"/>
      <c r="G56" s="12"/>
      <c r="H56" s="12"/>
      <c r="I56" s="16">
        <f t="shared" si="1"/>
        <v>0</v>
      </c>
      <c r="J56" s="12">
        <f t="shared" si="10"/>
        <v>950000</v>
      </c>
      <c r="K56" s="12">
        <f t="shared" si="11"/>
        <v>449800</v>
      </c>
      <c r="L56" s="17">
        <f t="shared" si="2"/>
        <v>47.347368421052636</v>
      </c>
    </row>
    <row r="57" spans="1:12" ht="31.5">
      <c r="A57" s="10">
        <v>22013300</v>
      </c>
      <c r="B57" s="4" t="s">
        <v>213</v>
      </c>
      <c r="C57" s="275">
        <v>720000</v>
      </c>
      <c r="D57" s="275">
        <v>330800</v>
      </c>
      <c r="E57" s="16">
        <f t="shared" si="0"/>
        <v>45.944444444444443</v>
      </c>
      <c r="F57" s="12"/>
      <c r="G57" s="12"/>
      <c r="H57" s="12"/>
      <c r="I57" s="16">
        <f t="shared" si="1"/>
        <v>0</v>
      </c>
      <c r="J57" s="12">
        <f t="shared" si="10"/>
        <v>720000</v>
      </c>
      <c r="K57" s="12">
        <f t="shared" si="11"/>
        <v>330800</v>
      </c>
      <c r="L57" s="17">
        <f t="shared" si="2"/>
        <v>45.944444444444443</v>
      </c>
    </row>
    <row r="58" spans="1:12" ht="31.5">
      <c r="A58" s="10">
        <v>22013400</v>
      </c>
      <c r="B58" s="4" t="s">
        <v>214</v>
      </c>
      <c r="C58" s="275">
        <v>600800</v>
      </c>
      <c r="D58" s="275">
        <v>316491.59999999998</v>
      </c>
      <c r="E58" s="16">
        <f t="shared" si="0"/>
        <v>52.678362183754992</v>
      </c>
      <c r="F58" s="12"/>
      <c r="G58" s="12"/>
      <c r="H58" s="12"/>
      <c r="I58" s="16">
        <f t="shared" si="1"/>
        <v>0</v>
      </c>
      <c r="J58" s="12">
        <f t="shared" si="10"/>
        <v>600800</v>
      </c>
      <c r="K58" s="12">
        <f t="shared" si="11"/>
        <v>316491.59999999998</v>
      </c>
      <c r="L58" s="17">
        <f t="shared" si="2"/>
        <v>52.678362183754992</v>
      </c>
    </row>
    <row r="59" spans="1:12" s="2" customFormat="1" ht="57" customHeight="1">
      <c r="A59" s="8">
        <v>22080000</v>
      </c>
      <c r="B59" s="5" t="s">
        <v>246</v>
      </c>
      <c r="C59" s="9">
        <f>C60</f>
        <v>8536500</v>
      </c>
      <c r="D59" s="9">
        <f t="shared" ref="D59:K59" si="12">D60</f>
        <v>5346895.4800000004</v>
      </c>
      <c r="E59" s="14">
        <f t="shared" si="0"/>
        <v>62.635687694019801</v>
      </c>
      <c r="F59" s="9">
        <f t="shared" si="12"/>
        <v>0</v>
      </c>
      <c r="G59" s="9">
        <f t="shared" si="12"/>
        <v>0</v>
      </c>
      <c r="H59" s="9">
        <f t="shared" si="12"/>
        <v>0</v>
      </c>
      <c r="I59" s="14">
        <f t="shared" si="1"/>
        <v>0</v>
      </c>
      <c r="J59" s="9">
        <f t="shared" si="12"/>
        <v>8536500</v>
      </c>
      <c r="K59" s="9">
        <f t="shared" si="12"/>
        <v>5346895.4800000004</v>
      </c>
      <c r="L59" s="15">
        <f t="shared" si="2"/>
        <v>62.635687694019801</v>
      </c>
    </row>
    <row r="60" spans="1:12" ht="83.45" customHeight="1">
      <c r="A60" s="10">
        <v>22080400</v>
      </c>
      <c r="B60" s="4" t="s">
        <v>247</v>
      </c>
      <c r="C60" s="73">
        <v>8536500</v>
      </c>
      <c r="D60" s="73">
        <v>5346895.4800000004</v>
      </c>
      <c r="E60" s="16">
        <f t="shared" si="0"/>
        <v>62.635687694019801</v>
      </c>
      <c r="F60" s="12"/>
      <c r="G60" s="12"/>
      <c r="H60" s="12"/>
      <c r="I60" s="16">
        <f t="shared" si="1"/>
        <v>0</v>
      </c>
      <c r="J60" s="12">
        <f>C60+G60</f>
        <v>8536500</v>
      </c>
      <c r="K60" s="12">
        <f>D60+H60</f>
        <v>5346895.4800000004</v>
      </c>
      <c r="L60" s="17">
        <f t="shared" si="2"/>
        <v>62.635687694019801</v>
      </c>
    </row>
    <row r="61" spans="1:12" s="2" customFormat="1" ht="124.15" customHeight="1">
      <c r="A61" s="8">
        <v>22130000</v>
      </c>
      <c r="B61" s="6" t="s">
        <v>248</v>
      </c>
      <c r="C61" s="135">
        <v>700</v>
      </c>
      <c r="D61" s="135">
        <v>900</v>
      </c>
      <c r="E61" s="14">
        <f t="shared" si="0"/>
        <v>128.57142857142858</v>
      </c>
      <c r="F61" s="13"/>
      <c r="G61" s="13"/>
      <c r="H61" s="13"/>
      <c r="I61" s="14">
        <f t="shared" si="1"/>
        <v>0</v>
      </c>
      <c r="J61" s="13">
        <f>C61+G61</f>
        <v>700</v>
      </c>
      <c r="K61" s="13">
        <f>D61+H61</f>
        <v>900</v>
      </c>
      <c r="L61" s="15">
        <f t="shared" si="2"/>
        <v>128.57142857142858</v>
      </c>
    </row>
    <row r="62" spans="1:12" s="2" customFormat="1" ht="15.75">
      <c r="A62" s="8">
        <v>24000000</v>
      </c>
      <c r="B62" s="5" t="s">
        <v>249</v>
      </c>
      <c r="C62" s="9">
        <f>C63+C67</f>
        <v>5500000</v>
      </c>
      <c r="D62" s="9">
        <f>D63+D67</f>
        <v>2510156.27</v>
      </c>
      <c r="E62" s="14">
        <f t="shared" si="0"/>
        <v>45.639204909090907</v>
      </c>
      <c r="F62" s="9">
        <f>F63+F67</f>
        <v>1889000</v>
      </c>
      <c r="G62" s="9">
        <f>G63+G67</f>
        <v>1889000</v>
      </c>
      <c r="H62" s="9">
        <f>H63+H67</f>
        <v>4014506.4</v>
      </c>
      <c r="I62" s="14">
        <f t="shared" si="1"/>
        <v>212.52019057702486</v>
      </c>
      <c r="J62" s="9">
        <f>J63+J67</f>
        <v>7389000</v>
      </c>
      <c r="K62" s="9">
        <f>K63+K67</f>
        <v>6524662.6699999999</v>
      </c>
      <c r="L62" s="15">
        <f t="shared" si="2"/>
        <v>88.302377452970632</v>
      </c>
    </row>
    <row r="63" spans="1:12" s="2" customFormat="1" ht="15.75">
      <c r="A63" s="8">
        <v>24060000</v>
      </c>
      <c r="B63" s="5" t="s">
        <v>250</v>
      </c>
      <c r="C63" s="9">
        <f>SUM(C64:C66)</f>
        <v>5500000</v>
      </c>
      <c r="D63" s="9">
        <f>SUM(D64:D66)</f>
        <v>2510156.27</v>
      </c>
      <c r="E63" s="14">
        <f t="shared" si="0"/>
        <v>45.639204909090907</v>
      </c>
      <c r="F63" s="9">
        <f>SUM(F64:F66)</f>
        <v>1746000</v>
      </c>
      <c r="G63" s="9">
        <f>SUM(G64:G66)</f>
        <v>1746000</v>
      </c>
      <c r="H63" s="9">
        <f>SUM(H64:H66)</f>
        <v>3946418.17</v>
      </c>
      <c r="I63" s="14">
        <f t="shared" si="1"/>
        <v>226.02624112256584</v>
      </c>
      <c r="J63" s="9">
        <f>SUM(J64:J66)</f>
        <v>7246000</v>
      </c>
      <c r="K63" s="9">
        <f>SUM(K64:K66)</f>
        <v>6456574.4399999995</v>
      </c>
      <c r="L63" s="15">
        <f t="shared" si="2"/>
        <v>89.105360750759033</v>
      </c>
    </row>
    <row r="64" spans="1:12" ht="15.75">
      <c r="A64" s="10">
        <v>24060300</v>
      </c>
      <c r="B64" s="4" t="s">
        <v>250</v>
      </c>
      <c r="C64" s="73">
        <v>5500000</v>
      </c>
      <c r="D64" s="73">
        <v>2510156.27</v>
      </c>
      <c r="E64" s="16">
        <f t="shared" si="0"/>
        <v>45.639204909090907</v>
      </c>
      <c r="F64" s="12"/>
      <c r="G64" s="12"/>
      <c r="H64" s="12"/>
      <c r="I64" s="16">
        <f t="shared" si="1"/>
        <v>0</v>
      </c>
      <c r="J64" s="12">
        <f t="shared" ref="J64:K66" si="13">C64+G64</f>
        <v>5500000</v>
      </c>
      <c r="K64" s="12">
        <f t="shared" si="13"/>
        <v>2510156.27</v>
      </c>
      <c r="L64" s="17">
        <f t="shared" si="2"/>
        <v>45.639204909090907</v>
      </c>
    </row>
    <row r="65" spans="1:13" ht="31.5">
      <c r="A65" s="10">
        <v>24061600</v>
      </c>
      <c r="B65" s="4" t="s">
        <v>545</v>
      </c>
      <c r="C65" s="73"/>
      <c r="D65" s="73"/>
      <c r="E65" s="16">
        <f t="shared" si="0"/>
        <v>0</v>
      </c>
      <c r="F65" s="12"/>
      <c r="G65" s="12"/>
      <c r="H65" s="275">
        <v>23238.52</v>
      </c>
      <c r="I65" s="16">
        <f t="shared" si="1"/>
        <v>0</v>
      </c>
      <c r="J65" s="12">
        <f t="shared" si="13"/>
        <v>0</v>
      </c>
      <c r="K65" s="12">
        <f t="shared" si="13"/>
        <v>23238.52</v>
      </c>
      <c r="L65" s="17">
        <f>IF(J65=0,0,K65/J65*100)</f>
        <v>0</v>
      </c>
    </row>
    <row r="66" spans="1:13" ht="73.150000000000006" customHeight="1">
      <c r="A66" s="10">
        <v>24062100</v>
      </c>
      <c r="B66" s="4" t="s">
        <v>251</v>
      </c>
      <c r="C66" s="12"/>
      <c r="D66" s="12"/>
      <c r="E66" s="16">
        <f t="shared" si="0"/>
        <v>0</v>
      </c>
      <c r="F66" s="73">
        <v>1746000</v>
      </c>
      <c r="G66" s="73">
        <v>1746000</v>
      </c>
      <c r="H66" s="275">
        <v>3923179.65</v>
      </c>
      <c r="I66" s="16">
        <f t="shared" si="1"/>
        <v>224.69528350515463</v>
      </c>
      <c r="J66" s="12">
        <f t="shared" si="13"/>
        <v>1746000</v>
      </c>
      <c r="K66" s="12">
        <f t="shared" si="13"/>
        <v>3923179.65</v>
      </c>
      <c r="L66" s="17">
        <f t="shared" si="2"/>
        <v>224.69528350515463</v>
      </c>
    </row>
    <row r="67" spans="1:13" s="2" customFormat="1" ht="31.5">
      <c r="A67" s="8">
        <v>24110000</v>
      </c>
      <c r="B67" s="5" t="s">
        <v>252</v>
      </c>
      <c r="C67" s="13">
        <f>C68</f>
        <v>0</v>
      </c>
      <c r="D67" s="13">
        <f t="shared" ref="D67:K67" si="14">D68</f>
        <v>0</v>
      </c>
      <c r="E67" s="14">
        <f t="shared" ref="E67:E107" si="15">IF(C67=0,0,D67/C67*100)</f>
        <v>0</v>
      </c>
      <c r="F67" s="13">
        <f t="shared" si="14"/>
        <v>143000</v>
      </c>
      <c r="G67" s="13">
        <f t="shared" si="14"/>
        <v>143000</v>
      </c>
      <c r="H67" s="13">
        <f t="shared" si="14"/>
        <v>68088.23</v>
      </c>
      <c r="I67" s="14">
        <f t="shared" ref="I67:I107" si="16">IF(G67=0,0,H67/G67*100)</f>
        <v>47.614146853146849</v>
      </c>
      <c r="J67" s="13">
        <f t="shared" si="14"/>
        <v>143000</v>
      </c>
      <c r="K67" s="13">
        <f t="shared" si="14"/>
        <v>68088.23</v>
      </c>
      <c r="L67" s="15">
        <f t="shared" si="2"/>
        <v>47.614146853146849</v>
      </c>
    </row>
    <row r="68" spans="1:13" ht="85.15" customHeight="1">
      <c r="A68" s="10">
        <v>24110900</v>
      </c>
      <c r="B68" s="4" t="s">
        <v>323</v>
      </c>
      <c r="C68" s="12"/>
      <c r="D68" s="12"/>
      <c r="E68" s="16">
        <f t="shared" si="15"/>
        <v>0</v>
      </c>
      <c r="F68" s="73">
        <v>143000</v>
      </c>
      <c r="G68" s="73">
        <v>143000</v>
      </c>
      <c r="H68" s="73">
        <v>68088.23</v>
      </c>
      <c r="I68" s="16">
        <f t="shared" si="16"/>
        <v>47.614146853146849</v>
      </c>
      <c r="J68" s="12">
        <f>C68+G68</f>
        <v>143000</v>
      </c>
      <c r="K68" s="12">
        <f>D68+H68</f>
        <v>68088.23</v>
      </c>
      <c r="L68" s="17">
        <f t="shared" ref="L68:L93" si="17">IF(J68=0,0,K68/J68*100)</f>
        <v>47.614146853146849</v>
      </c>
    </row>
    <row r="69" spans="1:13" s="2" customFormat="1" ht="22.9" customHeight="1">
      <c r="A69" s="8">
        <v>25000000</v>
      </c>
      <c r="B69" s="5" t="s">
        <v>324</v>
      </c>
      <c r="C69" s="13">
        <f>C70+C75</f>
        <v>0</v>
      </c>
      <c r="D69" s="13">
        <f t="shared" ref="D69:K69" si="18">D70+D75</f>
        <v>0</v>
      </c>
      <c r="E69" s="14">
        <f t="shared" si="15"/>
        <v>0</v>
      </c>
      <c r="F69" s="80">
        <f t="shared" si="18"/>
        <v>117133700</v>
      </c>
      <c r="G69" s="80">
        <f t="shared" si="18"/>
        <v>192887298.39999998</v>
      </c>
      <c r="H69" s="80">
        <f t="shared" si="18"/>
        <v>118484419.71000001</v>
      </c>
      <c r="I69" s="14">
        <f t="shared" si="16"/>
        <v>61.426760959808234</v>
      </c>
      <c r="J69" s="13">
        <f t="shared" si="18"/>
        <v>192887298.39999998</v>
      </c>
      <c r="K69" s="13">
        <f t="shared" si="18"/>
        <v>118484419.71000001</v>
      </c>
      <c r="L69" s="15">
        <f t="shared" si="17"/>
        <v>61.426760959808234</v>
      </c>
    </row>
    <row r="70" spans="1:13" s="2" customFormat="1" ht="55.15" customHeight="1">
      <c r="A70" s="8">
        <v>25010000</v>
      </c>
      <c r="B70" s="5" t="s">
        <v>325</v>
      </c>
      <c r="C70" s="13">
        <f>SUM(C71:C74)</f>
        <v>0</v>
      </c>
      <c r="D70" s="13">
        <f t="shared" ref="D70:K70" si="19">SUM(D71:D74)</f>
        <v>0</v>
      </c>
      <c r="E70" s="14">
        <f t="shared" si="15"/>
        <v>0</v>
      </c>
      <c r="F70" s="80">
        <f t="shared" si="19"/>
        <v>69390700</v>
      </c>
      <c r="G70" s="80">
        <f t="shared" si="19"/>
        <v>75662160.179999992</v>
      </c>
      <c r="H70" s="80">
        <f t="shared" si="19"/>
        <v>41092613.620000005</v>
      </c>
      <c r="I70" s="14">
        <f t="shared" si="16"/>
        <v>54.310653465670065</v>
      </c>
      <c r="J70" s="13">
        <f t="shared" si="19"/>
        <v>75662160.179999992</v>
      </c>
      <c r="K70" s="13">
        <f t="shared" si="19"/>
        <v>41092613.620000005</v>
      </c>
      <c r="L70" s="15">
        <f t="shared" si="17"/>
        <v>54.310653465670065</v>
      </c>
    </row>
    <row r="71" spans="1:13" ht="47.25">
      <c r="A71" s="10">
        <v>25010100</v>
      </c>
      <c r="B71" s="4" t="s">
        <v>326</v>
      </c>
      <c r="C71" s="12"/>
      <c r="D71" s="12"/>
      <c r="E71" s="16">
        <f t="shared" si="15"/>
        <v>0</v>
      </c>
      <c r="F71" s="275">
        <v>49350600</v>
      </c>
      <c r="G71" s="275">
        <v>53288109.380000003</v>
      </c>
      <c r="H71" s="275">
        <v>26539327.34</v>
      </c>
      <c r="I71" s="16">
        <f t="shared" si="16"/>
        <v>49.803469570944642</v>
      </c>
      <c r="J71" s="12">
        <f t="shared" ref="J71:K74" si="20">C71+G71</f>
        <v>53288109.380000003</v>
      </c>
      <c r="K71" s="12">
        <f t="shared" si="20"/>
        <v>26539327.34</v>
      </c>
      <c r="L71" s="17">
        <f t="shared" si="17"/>
        <v>49.803469570944642</v>
      </c>
    </row>
    <row r="72" spans="1:13" ht="31.5">
      <c r="A72" s="10">
        <v>25010200</v>
      </c>
      <c r="B72" s="4" t="s">
        <v>378</v>
      </c>
      <c r="C72" s="12"/>
      <c r="D72" s="12"/>
      <c r="E72" s="16">
        <f t="shared" si="15"/>
        <v>0</v>
      </c>
      <c r="F72" s="275">
        <v>17247100</v>
      </c>
      <c r="G72" s="275">
        <v>19033008</v>
      </c>
      <c r="H72" s="275">
        <v>10502802.109999999</v>
      </c>
      <c r="I72" s="16">
        <f t="shared" si="16"/>
        <v>55.182040116832823</v>
      </c>
      <c r="J72" s="12">
        <f t="shared" si="20"/>
        <v>19033008</v>
      </c>
      <c r="K72" s="12">
        <f t="shared" si="20"/>
        <v>10502802.109999999</v>
      </c>
      <c r="L72" s="17">
        <f t="shared" si="17"/>
        <v>55.182040116832823</v>
      </c>
    </row>
    <row r="73" spans="1:13" ht="63">
      <c r="A73" s="10">
        <v>25010300</v>
      </c>
      <c r="B73" s="4" t="s">
        <v>379</v>
      </c>
      <c r="C73" s="12"/>
      <c r="D73" s="12"/>
      <c r="E73" s="16">
        <f t="shared" si="15"/>
        <v>0</v>
      </c>
      <c r="F73" s="275">
        <v>2776000</v>
      </c>
      <c r="G73" s="275">
        <v>3127651.8</v>
      </c>
      <c r="H73" s="275">
        <v>3837439.17</v>
      </c>
      <c r="I73" s="16">
        <f t="shared" si="16"/>
        <v>122.69393830860584</v>
      </c>
      <c r="J73" s="12">
        <f t="shared" si="20"/>
        <v>3127651.8</v>
      </c>
      <c r="K73" s="12">
        <f t="shared" si="20"/>
        <v>3837439.17</v>
      </c>
      <c r="L73" s="17">
        <f t="shared" si="17"/>
        <v>122.69393830860584</v>
      </c>
    </row>
    <row r="74" spans="1:13" ht="47.25">
      <c r="A74" s="10">
        <v>25010400</v>
      </c>
      <c r="B74" s="4" t="s">
        <v>380</v>
      </c>
      <c r="C74" s="12"/>
      <c r="D74" s="12"/>
      <c r="E74" s="16">
        <f t="shared" si="15"/>
        <v>0</v>
      </c>
      <c r="F74" s="275">
        <v>17000</v>
      </c>
      <c r="G74" s="275">
        <v>213391</v>
      </c>
      <c r="H74" s="275">
        <v>213045</v>
      </c>
      <c r="I74" s="16">
        <f t="shared" si="16"/>
        <v>99.837856329460934</v>
      </c>
      <c r="J74" s="12">
        <f t="shared" si="20"/>
        <v>213391</v>
      </c>
      <c r="K74" s="12">
        <f t="shared" si="20"/>
        <v>213045</v>
      </c>
      <c r="L74" s="17">
        <f t="shared" si="17"/>
        <v>99.837856329460934</v>
      </c>
    </row>
    <row r="75" spans="1:13" s="2" customFormat="1" ht="36" customHeight="1">
      <c r="A75" s="8">
        <v>25020000</v>
      </c>
      <c r="B75" s="5" t="s">
        <v>381</v>
      </c>
      <c r="C75" s="13">
        <f>SUM(C76:C77)</f>
        <v>0</v>
      </c>
      <c r="D75" s="13">
        <f t="shared" ref="D75:K75" si="21">SUM(D76:D77)</f>
        <v>0</v>
      </c>
      <c r="E75" s="14">
        <f t="shared" si="15"/>
        <v>0</v>
      </c>
      <c r="F75" s="80">
        <f t="shared" si="21"/>
        <v>47743000</v>
      </c>
      <c r="G75" s="80">
        <f t="shared" si="21"/>
        <v>117225138.22</v>
      </c>
      <c r="H75" s="80">
        <f t="shared" si="21"/>
        <v>77391806.090000004</v>
      </c>
      <c r="I75" s="14">
        <f t="shared" si="16"/>
        <v>66.019803657434323</v>
      </c>
      <c r="J75" s="13">
        <f t="shared" si="21"/>
        <v>117225138.22</v>
      </c>
      <c r="K75" s="13">
        <f t="shared" si="21"/>
        <v>77391806.090000004</v>
      </c>
      <c r="L75" s="15">
        <f t="shared" si="17"/>
        <v>66.019803657434323</v>
      </c>
      <c r="M75" s="76"/>
    </row>
    <row r="76" spans="1:13" ht="29.45" customHeight="1">
      <c r="A76" s="10">
        <v>25020100</v>
      </c>
      <c r="B76" s="4" t="s">
        <v>141</v>
      </c>
      <c r="C76" s="12"/>
      <c r="D76" s="12"/>
      <c r="E76" s="16">
        <f t="shared" si="15"/>
        <v>0</v>
      </c>
      <c r="F76" s="275">
        <v>0</v>
      </c>
      <c r="G76" s="275">
        <v>67482138.219999999</v>
      </c>
      <c r="H76" s="275">
        <v>55137286.909999996</v>
      </c>
      <c r="I76" s="16">
        <f t="shared" si="16"/>
        <v>81.706490583101726</v>
      </c>
      <c r="J76" s="12">
        <f>C76+G76</f>
        <v>67482138.219999999</v>
      </c>
      <c r="K76" s="12">
        <f>D76+H76</f>
        <v>55137286.909999996</v>
      </c>
      <c r="L76" s="17">
        <f t="shared" si="17"/>
        <v>81.706490583101726</v>
      </c>
    </row>
    <row r="77" spans="1:13" ht="111" customHeight="1">
      <c r="A77" s="10">
        <v>25020200</v>
      </c>
      <c r="B77" s="4" t="s">
        <v>142</v>
      </c>
      <c r="C77" s="12"/>
      <c r="D77" s="12"/>
      <c r="E77" s="16">
        <f t="shared" si="15"/>
        <v>0</v>
      </c>
      <c r="F77" s="275">
        <v>47743000</v>
      </c>
      <c r="G77" s="275">
        <v>49743000</v>
      </c>
      <c r="H77" s="275">
        <v>22254519.18</v>
      </c>
      <c r="I77" s="16">
        <f t="shared" si="16"/>
        <v>44.738996803570352</v>
      </c>
      <c r="J77" s="12">
        <f>C77+G77</f>
        <v>49743000</v>
      </c>
      <c r="K77" s="12">
        <f>D77+H77</f>
        <v>22254519.18</v>
      </c>
      <c r="L77" s="17">
        <f t="shared" si="17"/>
        <v>44.738996803570352</v>
      </c>
    </row>
    <row r="78" spans="1:13" ht="34.5" customHeight="1">
      <c r="A78" s="8">
        <v>30000000</v>
      </c>
      <c r="B78" s="202" t="s">
        <v>546</v>
      </c>
      <c r="C78" s="13">
        <f>C79</f>
        <v>0</v>
      </c>
      <c r="D78" s="13">
        <f>D79</f>
        <v>0</v>
      </c>
      <c r="E78" s="14">
        <f t="shared" si="15"/>
        <v>0</v>
      </c>
      <c r="F78" s="13">
        <f>F79+F81</f>
        <v>4847609.4800000004</v>
      </c>
      <c r="G78" s="13">
        <f>G79+G81</f>
        <v>4847609.4800000004</v>
      </c>
      <c r="H78" s="13">
        <f>H79+H81</f>
        <v>5304942.1400000006</v>
      </c>
      <c r="I78" s="14">
        <f t="shared" si="16"/>
        <v>109.43418940586773</v>
      </c>
      <c r="J78" s="13">
        <f>J79+J81</f>
        <v>4847609.4800000004</v>
      </c>
      <c r="K78" s="13">
        <f>K79+K81</f>
        <v>5304942.1400000006</v>
      </c>
      <c r="L78" s="15">
        <f t="shared" si="17"/>
        <v>109.43418940586773</v>
      </c>
    </row>
    <row r="79" spans="1:13" ht="34.5" customHeight="1">
      <c r="A79" s="8">
        <v>31000000</v>
      </c>
      <c r="B79" s="202" t="s">
        <v>547</v>
      </c>
      <c r="C79" s="13">
        <f>C80</f>
        <v>0</v>
      </c>
      <c r="D79" s="13">
        <f>D80</f>
        <v>0</v>
      </c>
      <c r="E79" s="14">
        <f t="shared" si="15"/>
        <v>0</v>
      </c>
      <c r="F79" s="13">
        <f>F80</f>
        <v>4834100</v>
      </c>
      <c r="G79" s="13">
        <f>G80</f>
        <v>4834100</v>
      </c>
      <c r="H79" s="13">
        <f>H80</f>
        <v>5291432.66</v>
      </c>
      <c r="I79" s="14">
        <f t="shared" si="16"/>
        <v>109.46055439482014</v>
      </c>
      <c r="J79" s="13">
        <f>C79+G79</f>
        <v>4834100</v>
      </c>
      <c r="K79" s="13">
        <f>D79+H79</f>
        <v>5291432.66</v>
      </c>
      <c r="L79" s="15">
        <f t="shared" si="17"/>
        <v>109.46055439482014</v>
      </c>
    </row>
    <row r="80" spans="1:13" ht="47.25">
      <c r="A80" s="10">
        <v>31030000</v>
      </c>
      <c r="B80" s="201" t="s">
        <v>548</v>
      </c>
      <c r="C80" s="12"/>
      <c r="D80" s="12"/>
      <c r="E80" s="16">
        <f t="shared" si="15"/>
        <v>0</v>
      </c>
      <c r="F80" s="275">
        <v>4834100</v>
      </c>
      <c r="G80" s="275">
        <v>4834100</v>
      </c>
      <c r="H80" s="275">
        <v>5291432.66</v>
      </c>
      <c r="I80" s="16">
        <f t="shared" si="16"/>
        <v>109.46055439482014</v>
      </c>
      <c r="J80" s="12">
        <f>C80+G80</f>
        <v>4834100</v>
      </c>
      <c r="K80" s="12">
        <f>D80+H80</f>
        <v>5291432.66</v>
      </c>
      <c r="L80" s="17">
        <f t="shared" si="17"/>
        <v>109.46055439482014</v>
      </c>
    </row>
    <row r="81" spans="1:13" ht="31.5">
      <c r="A81" s="291" t="s">
        <v>698</v>
      </c>
      <c r="B81" s="289" t="s">
        <v>695</v>
      </c>
      <c r="C81" s="13"/>
      <c r="D81" s="13"/>
      <c r="E81" s="14">
        <f t="shared" si="15"/>
        <v>0</v>
      </c>
      <c r="F81" s="276">
        <f t="shared" ref="F81:H82" si="22">F82</f>
        <v>13509.48</v>
      </c>
      <c r="G81" s="276">
        <f t="shared" si="22"/>
        <v>13509.48</v>
      </c>
      <c r="H81" s="276">
        <f t="shared" si="22"/>
        <v>13509.48</v>
      </c>
      <c r="I81" s="14">
        <f t="shared" si="16"/>
        <v>100</v>
      </c>
      <c r="J81" s="13">
        <f t="shared" ref="J81:K83" si="23">C81+G81</f>
        <v>13509.48</v>
      </c>
      <c r="K81" s="13">
        <f t="shared" si="23"/>
        <v>13509.48</v>
      </c>
      <c r="L81" s="15">
        <f>IF(J81=0,0,K81/J81*100)</f>
        <v>100</v>
      </c>
    </row>
    <row r="82" spans="1:13" ht="15.75">
      <c r="A82" s="291" t="s">
        <v>699</v>
      </c>
      <c r="B82" s="289" t="s">
        <v>696</v>
      </c>
      <c r="C82" s="13"/>
      <c r="D82" s="13"/>
      <c r="E82" s="14">
        <f t="shared" si="15"/>
        <v>0</v>
      </c>
      <c r="F82" s="276">
        <f t="shared" si="22"/>
        <v>13509.48</v>
      </c>
      <c r="G82" s="276">
        <f t="shared" si="22"/>
        <v>13509.48</v>
      </c>
      <c r="H82" s="276">
        <f t="shared" si="22"/>
        <v>13509.48</v>
      </c>
      <c r="I82" s="14">
        <f t="shared" si="16"/>
        <v>100</v>
      </c>
      <c r="J82" s="13">
        <f t="shared" si="23"/>
        <v>13509.48</v>
      </c>
      <c r="K82" s="13">
        <f t="shared" si="23"/>
        <v>13509.48</v>
      </c>
      <c r="L82" s="15">
        <f>IF(J82=0,0,K82/J82*100)</f>
        <v>100</v>
      </c>
    </row>
    <row r="83" spans="1:13" ht="94.5">
      <c r="A83" s="290" t="s">
        <v>700</v>
      </c>
      <c r="B83" s="287" t="s">
        <v>697</v>
      </c>
      <c r="C83" s="12"/>
      <c r="D83" s="12"/>
      <c r="E83" s="16">
        <f t="shared" si="15"/>
        <v>0</v>
      </c>
      <c r="F83" s="275">
        <v>13509.48</v>
      </c>
      <c r="G83" s="275">
        <v>13509.48</v>
      </c>
      <c r="H83" s="275">
        <v>13509.48</v>
      </c>
      <c r="I83" s="16">
        <f t="shared" si="16"/>
        <v>100</v>
      </c>
      <c r="J83" s="12">
        <f t="shared" si="23"/>
        <v>13509.48</v>
      </c>
      <c r="K83" s="12">
        <f t="shared" si="23"/>
        <v>13509.48</v>
      </c>
      <c r="L83" s="17">
        <f>IF(J83=0,0,K83/J83*100)</f>
        <v>100</v>
      </c>
    </row>
    <row r="84" spans="1:13" s="2" customFormat="1" ht="15.75">
      <c r="A84" s="8"/>
      <c r="B84" s="6" t="s">
        <v>114</v>
      </c>
      <c r="C84" s="13">
        <f>C11+C43+C78</f>
        <v>1829545100</v>
      </c>
      <c r="D84" s="13">
        <f>D11+D43+D78</f>
        <v>943065772.69000018</v>
      </c>
      <c r="E84" s="14">
        <f t="shared" si="15"/>
        <v>51.546462161003859</v>
      </c>
      <c r="F84" s="13">
        <f t="shared" ref="F84:K84" si="24">F11+F43+F78</f>
        <v>130970309.48</v>
      </c>
      <c r="G84" s="13">
        <f t="shared" si="24"/>
        <v>206723907.87999997</v>
      </c>
      <c r="H84" s="13">
        <f t="shared" si="24"/>
        <v>131248370.76000002</v>
      </c>
      <c r="I84" s="14">
        <f t="shared" si="16"/>
        <v>63.489691205038397</v>
      </c>
      <c r="J84" s="13">
        <f t="shared" si="24"/>
        <v>2036269007.8800001</v>
      </c>
      <c r="K84" s="13">
        <f t="shared" si="24"/>
        <v>1074314143.4500003</v>
      </c>
      <c r="L84" s="15">
        <f t="shared" si="17"/>
        <v>52.758949789668996</v>
      </c>
    </row>
    <row r="85" spans="1:13" s="2" customFormat="1" ht="22.9" customHeight="1">
      <c r="A85" s="8">
        <v>40000000</v>
      </c>
      <c r="B85" s="5" t="s">
        <v>143</v>
      </c>
      <c r="C85" s="9">
        <f>C86</f>
        <v>796025325</v>
      </c>
      <c r="D85" s="9">
        <f t="shared" ref="D85:K85" si="25">D86</f>
        <v>473168383</v>
      </c>
      <c r="E85" s="14">
        <f t="shared" si="15"/>
        <v>59.441373049280813</v>
      </c>
      <c r="F85" s="9">
        <f t="shared" si="25"/>
        <v>48102500</v>
      </c>
      <c r="G85" s="9">
        <f t="shared" si="25"/>
        <v>48102500</v>
      </c>
      <c r="H85" s="9">
        <f t="shared" si="25"/>
        <v>40156771</v>
      </c>
      <c r="I85" s="14">
        <f t="shared" si="16"/>
        <v>83.481671430798826</v>
      </c>
      <c r="J85" s="9">
        <f t="shared" si="25"/>
        <v>844127825</v>
      </c>
      <c r="K85" s="9">
        <f t="shared" si="25"/>
        <v>513325154</v>
      </c>
      <c r="L85" s="15">
        <f t="shared" si="17"/>
        <v>60.8113059180344</v>
      </c>
    </row>
    <row r="86" spans="1:13" s="2" customFormat="1" ht="24" customHeight="1">
      <c r="A86" s="8">
        <v>41000000</v>
      </c>
      <c r="B86" s="5" t="s">
        <v>144</v>
      </c>
      <c r="C86" s="9">
        <f>C87+C91+C105</f>
        <v>796025325</v>
      </c>
      <c r="D86" s="9">
        <f>D87+D91+D105</f>
        <v>473168383</v>
      </c>
      <c r="E86" s="14">
        <f t="shared" si="15"/>
        <v>59.441373049280813</v>
      </c>
      <c r="F86" s="9">
        <f>F87+F91+F105</f>
        <v>48102500</v>
      </c>
      <c r="G86" s="9">
        <f>G87+G91+G105</f>
        <v>48102500</v>
      </c>
      <c r="H86" s="9">
        <f>H87+H91+H105</f>
        <v>40156771</v>
      </c>
      <c r="I86" s="14">
        <f t="shared" si="16"/>
        <v>83.481671430798826</v>
      </c>
      <c r="J86" s="9">
        <f>J87+J91+J105</f>
        <v>844127825</v>
      </c>
      <c r="K86" s="9">
        <f>K87+K91+K105</f>
        <v>513325154</v>
      </c>
      <c r="L86" s="15">
        <f t="shared" si="17"/>
        <v>60.8113059180344</v>
      </c>
    </row>
    <row r="87" spans="1:13" s="2" customFormat="1" ht="31.5">
      <c r="A87" s="8">
        <v>41020000</v>
      </c>
      <c r="B87" s="5" t="s">
        <v>145</v>
      </c>
      <c r="C87" s="9">
        <f>SUM(C88:C90)</f>
        <v>333040636</v>
      </c>
      <c r="D87" s="9">
        <f>SUM(D88:D90)</f>
        <v>174023936</v>
      </c>
      <c r="E87" s="14">
        <f t="shared" si="15"/>
        <v>52.253063797295894</v>
      </c>
      <c r="F87" s="9">
        <f>SUM(F88:F90)</f>
        <v>0</v>
      </c>
      <c r="G87" s="9">
        <f>SUM(G88:G90)</f>
        <v>0</v>
      </c>
      <c r="H87" s="9">
        <f>SUM(H88:H90)</f>
        <v>0</v>
      </c>
      <c r="I87" s="14">
        <f t="shared" si="16"/>
        <v>0</v>
      </c>
      <c r="J87" s="9">
        <f>SUM(J88:J90)</f>
        <v>333040636</v>
      </c>
      <c r="K87" s="9">
        <f>SUM(K88:K90)</f>
        <v>174023936</v>
      </c>
      <c r="L87" s="15">
        <f t="shared" si="17"/>
        <v>52.253063797295894</v>
      </c>
    </row>
    <row r="88" spans="1:13" ht="15.75">
      <c r="A88" s="134" t="s">
        <v>401</v>
      </c>
      <c r="B88" s="130" t="s">
        <v>146</v>
      </c>
      <c r="C88" s="275">
        <v>183617900</v>
      </c>
      <c r="D88" s="275">
        <v>91809000</v>
      </c>
      <c r="E88" s="16">
        <f t="shared" si="15"/>
        <v>50.000027230460645</v>
      </c>
      <c r="F88" s="12"/>
      <c r="G88" s="12"/>
      <c r="H88" s="12"/>
      <c r="I88" s="16">
        <f t="shared" si="16"/>
        <v>0</v>
      </c>
      <c r="J88" s="12">
        <f t="shared" ref="J88:K90" si="26">C88+G88</f>
        <v>183617900</v>
      </c>
      <c r="K88" s="12">
        <f t="shared" si="26"/>
        <v>91809000</v>
      </c>
      <c r="L88" s="17">
        <f t="shared" si="17"/>
        <v>50.000027230460645</v>
      </c>
      <c r="M88" s="57"/>
    </row>
    <row r="89" spans="1:13" ht="78.75">
      <c r="A89" s="157" t="s">
        <v>402</v>
      </c>
      <c r="B89" s="145" t="s">
        <v>147</v>
      </c>
      <c r="C89" s="275">
        <v>134415600</v>
      </c>
      <c r="D89" s="275">
        <v>67207800</v>
      </c>
      <c r="E89" s="16">
        <f t="shared" si="15"/>
        <v>50</v>
      </c>
      <c r="F89" s="12"/>
      <c r="G89" s="12"/>
      <c r="H89" s="12"/>
      <c r="I89" s="16">
        <f t="shared" si="16"/>
        <v>0</v>
      </c>
      <c r="J89" s="12">
        <f t="shared" si="26"/>
        <v>134415600</v>
      </c>
      <c r="K89" s="12">
        <f t="shared" si="26"/>
        <v>67207800</v>
      </c>
      <c r="L89" s="17">
        <f t="shared" si="17"/>
        <v>50</v>
      </c>
    </row>
    <row r="90" spans="1:13" ht="126">
      <c r="A90" s="134" t="s">
        <v>403</v>
      </c>
      <c r="B90" s="130" t="s">
        <v>400</v>
      </c>
      <c r="C90" s="275">
        <v>15007136</v>
      </c>
      <c r="D90" s="275">
        <v>15007136</v>
      </c>
      <c r="E90" s="16">
        <f t="shared" si="15"/>
        <v>100</v>
      </c>
      <c r="F90" s="12"/>
      <c r="G90" s="12"/>
      <c r="H90" s="12"/>
      <c r="I90" s="16"/>
      <c r="J90" s="12">
        <f t="shared" si="26"/>
        <v>15007136</v>
      </c>
      <c r="K90" s="12">
        <f t="shared" si="26"/>
        <v>15007136</v>
      </c>
      <c r="L90" s="17">
        <f t="shared" si="17"/>
        <v>100</v>
      </c>
    </row>
    <row r="91" spans="1:13" s="2" customFormat="1" ht="37.15" customHeight="1">
      <c r="A91" s="8">
        <v>41030000</v>
      </c>
      <c r="B91" s="5" t="s">
        <v>148</v>
      </c>
      <c r="C91" s="9">
        <f>SUM(C92:C104)</f>
        <v>461751061</v>
      </c>
      <c r="D91" s="9">
        <f>SUM(D92:D104)</f>
        <v>298249799</v>
      </c>
      <c r="E91" s="14">
        <f t="shared" si="15"/>
        <v>64.591037073978697</v>
      </c>
      <c r="F91" s="9">
        <f>SUM(F92:F104)</f>
        <v>0</v>
      </c>
      <c r="G91" s="9">
        <f>SUM(G92:G104)</f>
        <v>0</v>
      </c>
      <c r="H91" s="9">
        <f>SUM(H92:H104)</f>
        <v>0</v>
      </c>
      <c r="I91" s="14">
        <f t="shared" si="16"/>
        <v>0</v>
      </c>
      <c r="J91" s="9">
        <f>SUM(J92:J104)</f>
        <v>461751061</v>
      </c>
      <c r="K91" s="9">
        <f>SUM(K92:K104)</f>
        <v>298249799</v>
      </c>
      <c r="L91" s="15">
        <f t="shared" si="17"/>
        <v>64.591037073978697</v>
      </c>
    </row>
    <row r="92" spans="1:13" s="2" customFormat="1" ht="409.5">
      <c r="A92" s="10">
        <v>41030800</v>
      </c>
      <c r="B92" s="288" t="s">
        <v>691</v>
      </c>
      <c r="C92" s="275">
        <v>49255411</v>
      </c>
      <c r="D92" s="275">
        <v>19373517</v>
      </c>
      <c r="E92" s="16">
        <f t="shared" si="15"/>
        <v>39.332768941873212</v>
      </c>
      <c r="F92" s="11"/>
      <c r="G92" s="11"/>
      <c r="H92" s="11"/>
      <c r="I92" s="16">
        <f t="shared" si="16"/>
        <v>0</v>
      </c>
      <c r="J92" s="12">
        <f>C92+G92</f>
        <v>49255411</v>
      </c>
      <c r="K92" s="12">
        <f>D92+H92</f>
        <v>19373517</v>
      </c>
      <c r="L92" s="17">
        <f>IF(J92=0,0,K92/J92*100)</f>
        <v>39.332768941873212</v>
      </c>
    </row>
    <row r="93" spans="1:13" s="2" customFormat="1" ht="94.5">
      <c r="A93" s="10">
        <v>41030900</v>
      </c>
      <c r="B93" s="239" t="s">
        <v>584</v>
      </c>
      <c r="C93" s="275">
        <v>26043098</v>
      </c>
      <c r="D93" s="275">
        <v>26043098</v>
      </c>
      <c r="E93" s="16">
        <f t="shared" si="15"/>
        <v>100</v>
      </c>
      <c r="F93" s="11"/>
      <c r="G93" s="11"/>
      <c r="H93" s="11"/>
      <c r="I93" s="16">
        <f t="shared" si="16"/>
        <v>0</v>
      </c>
      <c r="J93" s="12">
        <f t="shared" ref="J93:K99" si="27">C93+G93</f>
        <v>26043098</v>
      </c>
      <c r="K93" s="12">
        <f t="shared" si="27"/>
        <v>26043098</v>
      </c>
      <c r="L93" s="17">
        <f t="shared" si="17"/>
        <v>100</v>
      </c>
    </row>
    <row r="94" spans="1:13" s="2" customFormat="1" ht="63">
      <c r="A94" s="10">
        <v>41031900</v>
      </c>
      <c r="B94" s="239" t="s">
        <v>585</v>
      </c>
      <c r="C94" s="275">
        <v>169309000</v>
      </c>
      <c r="D94" s="275">
        <v>84654000</v>
      </c>
      <c r="E94" s="16">
        <f t="shared" si="15"/>
        <v>49.99970468197202</v>
      </c>
      <c r="F94" s="11"/>
      <c r="G94" s="11"/>
      <c r="H94" s="11"/>
      <c r="I94" s="16">
        <f t="shared" si="16"/>
        <v>0</v>
      </c>
      <c r="J94" s="12">
        <f t="shared" si="27"/>
        <v>169309000</v>
      </c>
      <c r="K94" s="12">
        <f t="shared" si="27"/>
        <v>84654000</v>
      </c>
      <c r="L94" s="17">
        <f t="shared" ref="L94:L100" si="28">IF(J94=0,0,K94/J94*100)</f>
        <v>49.99970468197202</v>
      </c>
    </row>
    <row r="95" spans="1:13" s="2" customFormat="1" ht="63">
      <c r="A95" s="10">
        <v>41032900</v>
      </c>
      <c r="B95" s="287" t="s">
        <v>692</v>
      </c>
      <c r="C95" s="275">
        <v>1343952</v>
      </c>
      <c r="D95" s="275">
        <v>447984</v>
      </c>
      <c r="E95" s="16">
        <f t="shared" si="15"/>
        <v>33.333333333333329</v>
      </c>
      <c r="F95" s="11"/>
      <c r="G95" s="11"/>
      <c r="H95" s="11"/>
      <c r="I95" s="16">
        <f t="shared" si="16"/>
        <v>0</v>
      </c>
      <c r="J95" s="12">
        <f>C95+G95</f>
        <v>1343952</v>
      </c>
      <c r="K95" s="12">
        <f>D95+H95</f>
        <v>447984</v>
      </c>
      <c r="L95" s="17">
        <f t="shared" si="28"/>
        <v>33.333333333333329</v>
      </c>
    </row>
    <row r="96" spans="1:13" ht="46.15" customHeight="1">
      <c r="A96" s="134" t="s">
        <v>437</v>
      </c>
      <c r="B96" s="239" t="s">
        <v>586</v>
      </c>
      <c r="C96" s="275">
        <v>25056600</v>
      </c>
      <c r="D96" s="275">
        <v>12528600</v>
      </c>
      <c r="E96" s="16">
        <f t="shared" si="15"/>
        <v>50.001197289336943</v>
      </c>
      <c r="F96" s="12"/>
      <c r="G96" s="12"/>
      <c r="H96" s="12"/>
      <c r="I96" s="16">
        <f t="shared" si="16"/>
        <v>0</v>
      </c>
      <c r="J96" s="12">
        <f t="shared" si="27"/>
        <v>25056600</v>
      </c>
      <c r="K96" s="12">
        <f t="shared" si="27"/>
        <v>12528600</v>
      </c>
      <c r="L96" s="17">
        <f t="shared" si="28"/>
        <v>50.001197289336943</v>
      </c>
    </row>
    <row r="97" spans="1:12" ht="141.75">
      <c r="A97" s="134">
        <v>41033600</v>
      </c>
      <c r="B97" s="71" t="s">
        <v>693</v>
      </c>
      <c r="C97" s="275">
        <v>12100000</v>
      </c>
      <c r="D97" s="275">
        <v>2416000</v>
      </c>
      <c r="E97" s="16">
        <f t="shared" si="15"/>
        <v>19.966942148760332</v>
      </c>
      <c r="F97" s="12"/>
      <c r="G97" s="12"/>
      <c r="H97" s="12"/>
      <c r="I97" s="16">
        <f t="shared" si="16"/>
        <v>0</v>
      </c>
      <c r="J97" s="12">
        <f>C97+G97</f>
        <v>12100000</v>
      </c>
      <c r="K97" s="12">
        <f>D97+H97</f>
        <v>2416000</v>
      </c>
      <c r="L97" s="17">
        <f t="shared" si="28"/>
        <v>19.966942148760332</v>
      </c>
    </row>
    <row r="98" spans="1:12" ht="110.25">
      <c r="A98" s="134">
        <v>41033800</v>
      </c>
      <c r="B98" s="71" t="s">
        <v>694</v>
      </c>
      <c r="C98" s="275">
        <v>15913000</v>
      </c>
      <c r="D98" s="275">
        <v>8840700</v>
      </c>
      <c r="E98" s="16">
        <f t="shared" si="15"/>
        <v>55.556463269025322</v>
      </c>
      <c r="F98" s="12"/>
      <c r="G98" s="12"/>
      <c r="H98" s="12"/>
      <c r="I98" s="16">
        <f t="shared" si="16"/>
        <v>0</v>
      </c>
      <c r="J98" s="12">
        <f>C98+G98</f>
        <v>15913000</v>
      </c>
      <c r="K98" s="12">
        <f>D98+H98</f>
        <v>8840700</v>
      </c>
      <c r="L98" s="17">
        <f t="shared" si="28"/>
        <v>55.556463269025322</v>
      </c>
    </row>
    <row r="99" spans="1:12" ht="58.9" customHeight="1">
      <c r="A99" s="134" t="s">
        <v>438</v>
      </c>
      <c r="B99" s="239" t="s">
        <v>102</v>
      </c>
      <c r="C99" s="275">
        <v>140605800</v>
      </c>
      <c r="D99" s="275">
        <v>125870400</v>
      </c>
      <c r="E99" s="16">
        <f t="shared" si="15"/>
        <v>89.520062472529588</v>
      </c>
      <c r="F99" s="12"/>
      <c r="G99" s="12"/>
      <c r="H99" s="12"/>
      <c r="I99" s="16">
        <f t="shared" si="16"/>
        <v>0</v>
      </c>
      <c r="J99" s="12">
        <f t="shared" si="27"/>
        <v>140605800</v>
      </c>
      <c r="K99" s="12">
        <f t="shared" si="27"/>
        <v>125870400</v>
      </c>
      <c r="L99" s="17">
        <f t="shared" si="28"/>
        <v>89.520062472529588</v>
      </c>
    </row>
    <row r="100" spans="1:12" ht="58.9" customHeight="1">
      <c r="A100" s="96">
        <v>41035400</v>
      </c>
      <c r="B100" s="239" t="s">
        <v>103</v>
      </c>
      <c r="C100" s="275">
        <v>8600</v>
      </c>
      <c r="D100" s="275">
        <v>5400</v>
      </c>
      <c r="E100" s="16">
        <f t="shared" si="15"/>
        <v>62.790697674418603</v>
      </c>
      <c r="F100" s="12"/>
      <c r="G100" s="12"/>
      <c r="H100" s="12"/>
      <c r="I100" s="16">
        <f t="shared" si="16"/>
        <v>0</v>
      </c>
      <c r="J100" s="12">
        <f t="shared" ref="J100:K104" si="29">C100+G100</f>
        <v>8600</v>
      </c>
      <c r="K100" s="12">
        <f t="shared" si="29"/>
        <v>5400</v>
      </c>
      <c r="L100" s="17">
        <f t="shared" si="28"/>
        <v>62.790697674418603</v>
      </c>
    </row>
    <row r="101" spans="1:12" ht="110.25">
      <c r="A101" s="96">
        <v>41035800</v>
      </c>
      <c r="B101" s="239" t="s">
        <v>544</v>
      </c>
      <c r="C101" s="275">
        <v>11842100</v>
      </c>
      <c r="D101" s="275">
        <v>8419700</v>
      </c>
      <c r="E101" s="16">
        <f t="shared" si="15"/>
        <v>71.09972048876466</v>
      </c>
      <c r="F101" s="12"/>
      <c r="G101" s="12"/>
      <c r="H101" s="12"/>
      <c r="I101" s="16">
        <f t="shared" si="16"/>
        <v>0</v>
      </c>
      <c r="J101" s="12">
        <f>C101+G101</f>
        <v>11842100</v>
      </c>
      <c r="K101" s="12">
        <f>D101+H101</f>
        <v>8419700</v>
      </c>
      <c r="L101" s="17">
        <f t="shared" ref="L101:L107" si="30">IF(J101=0,0,K101/J101*100)</f>
        <v>71.09972048876466</v>
      </c>
    </row>
    <row r="102" spans="1:12" ht="78.75">
      <c r="A102" s="96">
        <v>41036000</v>
      </c>
      <c r="B102" s="239" t="s">
        <v>587</v>
      </c>
      <c r="C102" s="275">
        <v>422700</v>
      </c>
      <c r="D102" s="275">
        <v>238800</v>
      </c>
      <c r="E102" s="16">
        <f t="shared" si="15"/>
        <v>56.493967352732433</v>
      </c>
      <c r="F102" s="12"/>
      <c r="G102" s="12"/>
      <c r="H102" s="12"/>
      <c r="I102" s="16">
        <f t="shared" si="16"/>
        <v>0</v>
      </c>
      <c r="J102" s="12">
        <f t="shared" si="29"/>
        <v>422700</v>
      </c>
      <c r="K102" s="12">
        <f t="shared" si="29"/>
        <v>238800</v>
      </c>
      <c r="L102" s="17">
        <f t="shared" si="30"/>
        <v>56.493967352732433</v>
      </c>
    </row>
    <row r="103" spans="1:12" ht="63">
      <c r="A103" s="96">
        <v>41036300</v>
      </c>
      <c r="B103" s="239" t="s">
        <v>588</v>
      </c>
      <c r="C103" s="275">
        <v>3262000</v>
      </c>
      <c r="D103" s="275">
        <v>3262000</v>
      </c>
      <c r="E103" s="16">
        <f t="shared" si="15"/>
        <v>100</v>
      </c>
      <c r="F103" s="12"/>
      <c r="G103" s="12"/>
      <c r="H103" s="12"/>
      <c r="I103" s="16">
        <f t="shared" si="16"/>
        <v>0</v>
      </c>
      <c r="J103" s="12">
        <f>C103+G103</f>
        <v>3262000</v>
      </c>
      <c r="K103" s="12">
        <f>D103+H103</f>
        <v>3262000</v>
      </c>
      <c r="L103" s="17">
        <f>IF(J103=0,0,K103/J103*100)</f>
        <v>100</v>
      </c>
    </row>
    <row r="104" spans="1:12" ht="63">
      <c r="A104" s="96">
        <v>41037200</v>
      </c>
      <c r="B104" s="239" t="s">
        <v>535</v>
      </c>
      <c r="C104" s="275">
        <v>6588800</v>
      </c>
      <c r="D104" s="275">
        <v>6149600</v>
      </c>
      <c r="E104" s="16">
        <f t="shared" si="15"/>
        <v>93.334142787761053</v>
      </c>
      <c r="F104" s="12"/>
      <c r="G104" s="12"/>
      <c r="H104" s="12"/>
      <c r="I104" s="16">
        <f t="shared" si="16"/>
        <v>0</v>
      </c>
      <c r="J104" s="12">
        <f t="shared" si="29"/>
        <v>6588800</v>
      </c>
      <c r="K104" s="12">
        <f t="shared" si="29"/>
        <v>6149600</v>
      </c>
      <c r="L104" s="17">
        <f t="shared" si="30"/>
        <v>93.334142787761053</v>
      </c>
    </row>
    <row r="105" spans="1:12" ht="31.5">
      <c r="A105" s="8">
        <v>41050000</v>
      </c>
      <c r="B105" s="5" t="s">
        <v>104</v>
      </c>
      <c r="C105" s="9">
        <f>SUM(C106:C106)</f>
        <v>1233628</v>
      </c>
      <c r="D105" s="9">
        <f>SUM(D106:D106)</f>
        <v>894648</v>
      </c>
      <c r="E105" s="14">
        <f t="shared" si="15"/>
        <v>72.521700220812107</v>
      </c>
      <c r="F105" s="9">
        <f>SUM(F106:F106)</f>
        <v>48102500</v>
      </c>
      <c r="G105" s="9">
        <f>SUM(G106:G106)</f>
        <v>48102500</v>
      </c>
      <c r="H105" s="9">
        <f>SUM(H106:H106)</f>
        <v>40156771</v>
      </c>
      <c r="I105" s="14">
        <f t="shared" si="16"/>
        <v>83.481671430798826</v>
      </c>
      <c r="J105" s="9">
        <f>SUM(J106:J106)</f>
        <v>49336128</v>
      </c>
      <c r="K105" s="9">
        <f>SUM(K106:K106)</f>
        <v>41051419</v>
      </c>
      <c r="L105" s="17">
        <f t="shared" si="30"/>
        <v>83.207622211455273</v>
      </c>
    </row>
    <row r="106" spans="1:12" ht="28.9" customHeight="1">
      <c r="A106" s="134" t="s">
        <v>440</v>
      </c>
      <c r="B106" s="130" t="s">
        <v>105</v>
      </c>
      <c r="C106" s="275">
        <v>1233628</v>
      </c>
      <c r="D106" s="275">
        <v>894648</v>
      </c>
      <c r="E106" s="16">
        <f t="shared" si="15"/>
        <v>72.521700220812107</v>
      </c>
      <c r="F106" s="73">
        <v>48102500</v>
      </c>
      <c r="G106" s="73">
        <v>48102500</v>
      </c>
      <c r="H106" s="73">
        <v>40156771</v>
      </c>
      <c r="I106" s="16">
        <f t="shared" si="16"/>
        <v>83.481671430798826</v>
      </c>
      <c r="J106" s="12">
        <f>C106+G106</f>
        <v>49336128</v>
      </c>
      <c r="K106" s="12">
        <f>D106+H106</f>
        <v>41051419</v>
      </c>
      <c r="L106" s="17">
        <f t="shared" si="30"/>
        <v>83.207622211455273</v>
      </c>
    </row>
    <row r="107" spans="1:12" s="2" customFormat="1" ht="21.6" customHeight="1">
      <c r="A107" s="373" t="s">
        <v>106</v>
      </c>
      <c r="B107" s="373"/>
      <c r="C107" s="13">
        <f>C84+C85</f>
        <v>2625570425</v>
      </c>
      <c r="D107" s="13">
        <f t="shared" ref="D107:K107" si="31">D84+D85</f>
        <v>1416234155.6900001</v>
      </c>
      <c r="E107" s="14">
        <f t="shared" si="15"/>
        <v>53.940055928608352</v>
      </c>
      <c r="F107" s="13">
        <f t="shared" si="31"/>
        <v>179072809.48000002</v>
      </c>
      <c r="G107" s="13">
        <f t="shared" si="31"/>
        <v>254826407.87999997</v>
      </c>
      <c r="H107" s="13">
        <f t="shared" si="31"/>
        <v>171405141.76000002</v>
      </c>
      <c r="I107" s="14">
        <f t="shared" si="16"/>
        <v>67.263492502989024</v>
      </c>
      <c r="J107" s="13">
        <f t="shared" si="31"/>
        <v>2880396832.8800001</v>
      </c>
      <c r="K107" s="13">
        <f t="shared" si="31"/>
        <v>1587639297.4500003</v>
      </c>
      <c r="L107" s="15">
        <f t="shared" si="30"/>
        <v>55.118769723912649</v>
      </c>
    </row>
    <row r="108" spans="1:12">
      <c r="F108" s="57"/>
      <c r="J108" s="57"/>
      <c r="K108" s="57"/>
    </row>
    <row r="109" spans="1:12">
      <c r="G109" s="57"/>
      <c r="J109" s="57"/>
      <c r="K109" s="57"/>
    </row>
    <row r="110" spans="1:12">
      <c r="B110" s="232"/>
      <c r="C110" s="233"/>
      <c r="D110" s="233"/>
      <c r="E110" s="233"/>
      <c r="F110" s="234"/>
      <c r="G110" s="234"/>
      <c r="H110" s="233"/>
      <c r="I110" s="233"/>
      <c r="J110" s="234"/>
      <c r="K110" s="234"/>
    </row>
    <row r="111" spans="1:12" ht="18.75">
      <c r="B111" s="203"/>
      <c r="C111" s="233"/>
      <c r="D111" s="235"/>
      <c r="E111" s="235"/>
      <c r="F111" s="233"/>
      <c r="G111" s="233"/>
      <c r="H111" s="234"/>
      <c r="I111" s="233"/>
      <c r="J111" s="371"/>
      <c r="K111" s="371"/>
    </row>
  </sheetData>
  <customSheetViews>
    <customSheetView guid="{85DC9BB0-28A9-4114-8FF0-A0FEF2049BAC}" zeroValues="0">
      <pane xSplit="2" ySplit="6" topLeftCell="C109" activePane="bottomRight" state="frozen"/>
      <selection pane="bottomRight" activeCell="D111" sqref="D111"/>
      <pageMargins left="0.19685039370078741" right="0.23622047244094491" top="0.78740157480314965" bottom="0.23622047244094491" header="0" footer="0"/>
      <pageSetup paperSize="9" scale="72" orientation="landscape" r:id="rId1"/>
      <headerFooter alignWithMargins="0">
        <oddFooter>&amp;R&amp;P</oddFooter>
      </headerFooter>
    </customSheetView>
  </customSheetViews>
  <mergeCells count="19">
    <mergeCell ref="A5:L5"/>
    <mergeCell ref="A6:L6"/>
    <mergeCell ref="J8:L8"/>
    <mergeCell ref="C9:C10"/>
    <mergeCell ref="D9:D10"/>
    <mergeCell ref="E9:E10"/>
    <mergeCell ref="F9:F10"/>
    <mergeCell ref="G9:G10"/>
    <mergeCell ref="J9:J10"/>
    <mergeCell ref="K9:K10"/>
    <mergeCell ref="J111:K111"/>
    <mergeCell ref="L9:L10"/>
    <mergeCell ref="A107:B107"/>
    <mergeCell ref="A8:A10"/>
    <mergeCell ref="B8:B10"/>
    <mergeCell ref="C8:E8"/>
    <mergeCell ref="F8:I8"/>
    <mergeCell ref="H9:H10"/>
    <mergeCell ref="I9:I10"/>
  </mergeCells>
  <phoneticPr fontId="0" type="noConversion"/>
  <conditionalFormatting sqref="B78:B80">
    <cfRule type="expression" dxfId="113" priority="41" stopIfTrue="1">
      <formula>A78=1</formula>
    </cfRule>
  </conditionalFormatting>
  <conditionalFormatting sqref="B93:B94 B96:B104">
    <cfRule type="expression" dxfId="112" priority="38" stopIfTrue="1">
      <formula>A93=1</formula>
    </cfRule>
  </conditionalFormatting>
  <conditionalFormatting sqref="F40:G42">
    <cfRule type="expression" dxfId="111" priority="37" stopIfTrue="1">
      <formula>C40=1</formula>
    </cfRule>
  </conditionalFormatting>
  <conditionalFormatting sqref="C14:C19">
    <cfRule type="expression" dxfId="110" priority="31" stopIfTrue="1">
      <formula>XFD14=1</formula>
    </cfRule>
  </conditionalFormatting>
  <conditionalFormatting sqref="D14:D19">
    <cfRule type="expression" dxfId="109" priority="32" stopIfTrue="1">
      <formula>XFD14=1</formula>
    </cfRule>
  </conditionalFormatting>
  <conditionalFormatting sqref="C21:C28">
    <cfRule type="expression" dxfId="108" priority="29" stopIfTrue="1">
      <formula>XFD21=1</formula>
    </cfRule>
  </conditionalFormatting>
  <conditionalFormatting sqref="D21:D28">
    <cfRule type="expression" dxfId="107" priority="30" stopIfTrue="1">
      <formula>XFD21=1</formula>
    </cfRule>
  </conditionalFormatting>
  <conditionalFormatting sqref="C31:C33">
    <cfRule type="expression" dxfId="106" priority="27" stopIfTrue="1">
      <formula>XFD31=1</formula>
    </cfRule>
  </conditionalFormatting>
  <conditionalFormatting sqref="D31:D33">
    <cfRule type="expression" dxfId="105" priority="28" stopIfTrue="1">
      <formula>XFD31=1</formula>
    </cfRule>
  </conditionalFormatting>
  <conditionalFormatting sqref="B37">
    <cfRule type="expression" dxfId="104" priority="26" stopIfTrue="1">
      <formula>A37=1</formula>
    </cfRule>
  </conditionalFormatting>
  <conditionalFormatting sqref="C35:C37">
    <cfRule type="expression" dxfId="103" priority="24" stopIfTrue="1">
      <formula>XFD35=1</formula>
    </cfRule>
  </conditionalFormatting>
  <conditionalFormatting sqref="D35:D37">
    <cfRule type="expression" dxfId="102" priority="25" stopIfTrue="1">
      <formula>XFD35=1</formula>
    </cfRule>
  </conditionalFormatting>
  <conditionalFormatting sqref="B55">
    <cfRule type="expression" dxfId="101" priority="23" stopIfTrue="1">
      <formula>A55=1</formula>
    </cfRule>
  </conditionalFormatting>
  <conditionalFormatting sqref="C49:C58">
    <cfRule type="expression" dxfId="100" priority="21" stopIfTrue="1">
      <formula>XFD49=1</formula>
    </cfRule>
  </conditionalFormatting>
  <conditionalFormatting sqref="D49:D58">
    <cfRule type="expression" dxfId="99" priority="22" stopIfTrue="1">
      <formula>XFD49=1</formula>
    </cfRule>
  </conditionalFormatting>
  <conditionalFormatting sqref="C88:C90">
    <cfRule type="expression" dxfId="98" priority="19" stopIfTrue="1">
      <formula>XFD88=1</formula>
    </cfRule>
  </conditionalFormatting>
  <conditionalFormatting sqref="D88:D90">
    <cfRule type="expression" dxfId="97" priority="20" stopIfTrue="1">
      <formula>XFD88=1</formula>
    </cfRule>
  </conditionalFormatting>
  <conditionalFormatting sqref="B95">
    <cfRule type="expression" dxfId="96" priority="18" stopIfTrue="1">
      <formula>A95=1</formula>
    </cfRule>
  </conditionalFormatting>
  <conditionalFormatting sqref="C92:C104">
    <cfRule type="expression" dxfId="95" priority="16" stopIfTrue="1">
      <formula>XFD92=1</formula>
    </cfRule>
  </conditionalFormatting>
  <conditionalFormatting sqref="D92:D104">
    <cfRule type="expression" dxfId="94" priority="17" stopIfTrue="1">
      <formula>XFD92=1</formula>
    </cfRule>
  </conditionalFormatting>
  <conditionalFormatting sqref="C106">
    <cfRule type="expression" dxfId="93" priority="14" stopIfTrue="1">
      <formula>XFD106=1</formula>
    </cfRule>
  </conditionalFormatting>
  <conditionalFormatting sqref="D106">
    <cfRule type="expression" dxfId="92" priority="15" stopIfTrue="1">
      <formula>XFD106=1</formula>
    </cfRule>
  </conditionalFormatting>
  <conditionalFormatting sqref="H40:H42">
    <cfRule type="expression" dxfId="91" priority="13" stopIfTrue="1">
      <formula>C40=1</formula>
    </cfRule>
  </conditionalFormatting>
  <conditionalFormatting sqref="H65:H66">
    <cfRule type="expression" dxfId="90" priority="12" stopIfTrue="1">
      <formula>C65=1</formula>
    </cfRule>
  </conditionalFormatting>
  <conditionalFormatting sqref="F71:F74">
    <cfRule type="expression" dxfId="89" priority="9" stopIfTrue="1">
      <formula>C71=1</formula>
    </cfRule>
  </conditionalFormatting>
  <conditionalFormatting sqref="G71:G74">
    <cfRule type="expression" dxfId="88" priority="10" stopIfTrue="1">
      <formula>C71=1</formula>
    </cfRule>
  </conditionalFormatting>
  <conditionalFormatting sqref="H71:H74">
    <cfRule type="expression" dxfId="87" priority="11" stopIfTrue="1">
      <formula>C71=1</formula>
    </cfRule>
  </conditionalFormatting>
  <conditionalFormatting sqref="F76:F77">
    <cfRule type="expression" dxfId="86" priority="6" stopIfTrue="1">
      <formula>C76=1</formula>
    </cfRule>
  </conditionalFormatting>
  <conditionalFormatting sqref="G76:G77">
    <cfRule type="expression" dxfId="85" priority="7" stopIfTrue="1">
      <formula>C76=1</formula>
    </cfRule>
  </conditionalFormatting>
  <conditionalFormatting sqref="H76:H77">
    <cfRule type="expression" dxfId="84" priority="8" stopIfTrue="1">
      <formula>C76=1</formula>
    </cfRule>
  </conditionalFormatting>
  <conditionalFormatting sqref="F80:G80 F83:G83 F81:H82">
    <cfRule type="expression" dxfId="83" priority="3" stopIfTrue="1">
      <formula>C80=1</formula>
    </cfRule>
  </conditionalFormatting>
  <conditionalFormatting sqref="H80 H83">
    <cfRule type="expression" dxfId="82" priority="5" stopIfTrue="1">
      <formula>C80=1</formula>
    </cfRule>
  </conditionalFormatting>
  <conditionalFormatting sqref="B81:B83">
    <cfRule type="expression" dxfId="81" priority="2" stopIfTrue="1">
      <formula>A81=1</formula>
    </cfRule>
  </conditionalFormatting>
  <conditionalFormatting sqref="A81:A83">
    <cfRule type="expression" dxfId="80" priority="1" stopIfTrue="1">
      <formula>XFC81=1</formula>
    </cfRule>
  </conditionalFormatting>
  <pageMargins left="0.19685039370078741" right="0.23622047244094491" top="0.78740157480314965" bottom="0.23622047244094491" header="0" footer="0"/>
  <pageSetup paperSize="9" scale="72" orientation="landscape" r:id="rId2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FC4A0-4A00-45B3-AA88-BC4D6DADCEAD}">
  <sheetPr codeName="Лист2"/>
  <dimension ref="A1:M215"/>
  <sheetViews>
    <sheetView showZeros="0" tabSelected="1" zoomScale="90" zoomScaleNormal="90" workbookViewId="0">
      <pane xSplit="2" ySplit="9" topLeftCell="D166" activePane="bottomRight" state="frozen"/>
      <selection pane="topRight" activeCell="C1" sqref="C1"/>
      <selection pane="bottomLeft" activeCell="A10" sqref="A10"/>
      <selection pane="bottomRight" activeCell="K159" sqref="K159"/>
    </sheetView>
  </sheetViews>
  <sheetFormatPr defaultColWidth="11.5703125" defaultRowHeight="12.75"/>
  <cols>
    <col min="1" max="1" width="11.42578125" style="72" customWidth="1"/>
    <col min="2" max="2" width="46.28515625" style="22" customWidth="1"/>
    <col min="3" max="3" width="17.7109375" style="18" customWidth="1"/>
    <col min="4" max="4" width="18.7109375" style="18" customWidth="1"/>
    <col min="5" max="5" width="12.28515625" style="18" customWidth="1"/>
    <col min="6" max="6" width="17.140625" style="18" customWidth="1"/>
    <col min="7" max="7" width="18" style="18" customWidth="1"/>
    <col min="8" max="8" width="16.85546875" style="18" customWidth="1"/>
    <col min="9" max="9" width="13.28515625" style="18" customWidth="1"/>
    <col min="10" max="10" width="17.7109375" style="18" customWidth="1"/>
    <col min="11" max="11" width="18.5703125" style="18" customWidth="1"/>
    <col min="12" max="12" width="9.140625" style="18" customWidth="1"/>
    <col min="13" max="13" width="14.140625" style="18" bestFit="1" customWidth="1"/>
    <col min="14" max="16384" width="11.5703125" style="18"/>
  </cols>
  <sheetData>
    <row r="1" spans="1:12" ht="15.75">
      <c r="K1" s="231"/>
    </row>
    <row r="2" spans="1:12" ht="15.75">
      <c r="K2" s="231"/>
    </row>
    <row r="3" spans="1:12" ht="15.75">
      <c r="K3" s="231"/>
    </row>
    <row r="4" spans="1:12" ht="20.45" customHeight="1">
      <c r="A4" s="378" t="s">
        <v>405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</row>
    <row r="5" spans="1:12" ht="19.899999999999999" customHeight="1">
      <c r="A5" s="379" t="s">
        <v>687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</row>
    <row r="6" spans="1:12">
      <c r="A6" s="19"/>
      <c r="B6" s="20"/>
      <c r="C6" s="3"/>
      <c r="D6" s="3"/>
      <c r="E6" s="3"/>
      <c r="F6" s="141"/>
      <c r="G6" s="21"/>
      <c r="H6" s="21"/>
      <c r="I6" s="3"/>
      <c r="J6" s="3"/>
      <c r="K6" s="3"/>
      <c r="L6" s="3" t="s">
        <v>414</v>
      </c>
    </row>
    <row r="7" spans="1:12" s="89" customFormat="1" ht="12.6" customHeight="1">
      <c r="A7" s="380" t="s">
        <v>322</v>
      </c>
      <c r="B7" s="381" t="s">
        <v>470</v>
      </c>
      <c r="C7" s="382" t="s">
        <v>109</v>
      </c>
      <c r="D7" s="382"/>
      <c r="E7" s="382"/>
      <c r="F7" s="382" t="s">
        <v>471</v>
      </c>
      <c r="G7" s="382"/>
      <c r="H7" s="382"/>
      <c r="I7" s="382"/>
      <c r="J7" s="382" t="s">
        <v>111</v>
      </c>
      <c r="K7" s="382"/>
      <c r="L7" s="382"/>
    </row>
    <row r="8" spans="1:12" s="89" customFormat="1" ht="12.6" customHeight="1">
      <c r="A8" s="380"/>
      <c r="B8" s="381"/>
      <c r="C8" s="372" t="s">
        <v>551</v>
      </c>
      <c r="D8" s="372" t="s">
        <v>278</v>
      </c>
      <c r="E8" s="372" t="s">
        <v>472</v>
      </c>
      <c r="F8" s="372" t="s">
        <v>551</v>
      </c>
      <c r="G8" s="372" t="s">
        <v>552</v>
      </c>
      <c r="H8" s="372" t="s">
        <v>278</v>
      </c>
      <c r="I8" s="383" t="s">
        <v>473</v>
      </c>
      <c r="J8" s="372" t="s">
        <v>553</v>
      </c>
      <c r="K8" s="372" t="s">
        <v>278</v>
      </c>
      <c r="L8" s="372" t="s">
        <v>113</v>
      </c>
    </row>
    <row r="9" spans="1:12" s="89" customFormat="1" ht="87" customHeight="1">
      <c r="A9" s="380"/>
      <c r="B9" s="381"/>
      <c r="C9" s="372"/>
      <c r="D9" s="372"/>
      <c r="E9" s="372"/>
      <c r="F9" s="372"/>
      <c r="G9" s="372"/>
      <c r="H9" s="372"/>
      <c r="I9" s="383"/>
      <c r="J9" s="372"/>
      <c r="K9" s="372"/>
      <c r="L9" s="372"/>
    </row>
    <row r="10" spans="1:12" s="23" customFormat="1" ht="33" customHeight="1">
      <c r="A10" s="24" t="s">
        <v>474</v>
      </c>
      <c r="B10" s="25" t="s">
        <v>475</v>
      </c>
      <c r="C10" s="28">
        <f>C11+C18</f>
        <v>81621200</v>
      </c>
      <c r="D10" s="28">
        <f>D11+D18</f>
        <v>31500454.66</v>
      </c>
      <c r="E10" s="14">
        <f t="shared" ref="E10:E79" si="0">IF(C10=0,0,D10/C10*100)</f>
        <v>38.59347162256865</v>
      </c>
      <c r="F10" s="28">
        <f>F11+F18</f>
        <v>98543019.790000007</v>
      </c>
      <c r="G10" s="77">
        <f>G11+G18</f>
        <v>116889667.86</v>
      </c>
      <c r="H10" s="28">
        <f>H11+H18</f>
        <v>37572699.5</v>
      </c>
      <c r="I10" s="14">
        <f t="shared" ref="I10:I100" si="1">IF(G10=0,0,H10/G10*100)</f>
        <v>32.143730226867632</v>
      </c>
      <c r="J10" s="28">
        <f>J11+J18</f>
        <v>198510867.85999998</v>
      </c>
      <c r="K10" s="28">
        <f>K11+K18</f>
        <v>69073154.159999996</v>
      </c>
      <c r="L10" s="15">
        <f>IF(J10=0,0,K10/J10*100)</f>
        <v>34.795653711369553</v>
      </c>
    </row>
    <row r="11" spans="1:12" s="23" customFormat="1" ht="32.450000000000003" customHeight="1">
      <c r="A11" s="24" t="s">
        <v>476</v>
      </c>
      <c r="B11" s="25" t="s">
        <v>477</v>
      </c>
      <c r="C11" s="28">
        <f>SUM(C12:C17)</f>
        <v>48246500</v>
      </c>
      <c r="D11" s="28">
        <f>SUM(D12:D17)</f>
        <v>22041637.52</v>
      </c>
      <c r="E11" s="14">
        <f t="shared" si="0"/>
        <v>45.685464272019729</v>
      </c>
      <c r="F11" s="28">
        <f>SUM(F12:F17)</f>
        <v>189000</v>
      </c>
      <c r="G11" s="28">
        <f>SUM(G12:G17)</f>
        <v>189000</v>
      </c>
      <c r="H11" s="28">
        <f>SUM(H12:H17)</f>
        <v>73620</v>
      </c>
      <c r="I11" s="14">
        <f t="shared" si="1"/>
        <v>38.952380952380956</v>
      </c>
      <c r="J11" s="28">
        <f>SUM(J12:J17)</f>
        <v>48435500</v>
      </c>
      <c r="K11" s="28">
        <f>SUM(K12:K17)</f>
        <v>22115257.52</v>
      </c>
      <c r="L11" s="15">
        <f>IF(J11=0,0,K11/J11*100)</f>
        <v>45.659191130472479</v>
      </c>
    </row>
    <row r="12" spans="1:12" ht="97.15" customHeight="1">
      <c r="A12" s="136" t="s">
        <v>478</v>
      </c>
      <c r="B12" s="137" t="s">
        <v>40</v>
      </c>
      <c r="C12" s="193">
        <v>43931500</v>
      </c>
      <c r="D12" s="193">
        <v>20920729.77</v>
      </c>
      <c r="E12" s="16">
        <f t="shared" si="0"/>
        <v>47.621250742633414</v>
      </c>
      <c r="F12" s="193">
        <v>189000</v>
      </c>
      <c r="G12" s="193">
        <v>189000</v>
      </c>
      <c r="H12" s="193">
        <v>73620</v>
      </c>
      <c r="I12" s="16">
        <f t="shared" si="1"/>
        <v>38.952380952380956</v>
      </c>
      <c r="J12" s="29">
        <f t="shared" ref="J12:K14" si="2">C12+G12</f>
        <v>44120500</v>
      </c>
      <c r="K12" s="29">
        <f t="shared" si="2"/>
        <v>20994349.77</v>
      </c>
      <c r="L12" s="17">
        <f>IF(J12=0,0,K12/J12*100)</f>
        <v>47.584115705851019</v>
      </c>
    </row>
    <row r="13" spans="1:12" ht="33" customHeight="1">
      <c r="A13" s="139" t="s">
        <v>589</v>
      </c>
      <c r="B13" s="137" t="s">
        <v>41</v>
      </c>
      <c r="C13" s="193">
        <v>200000</v>
      </c>
      <c r="D13" s="193">
        <v>50283.3</v>
      </c>
      <c r="E13" s="16">
        <f t="shared" si="0"/>
        <v>25.141649999999998</v>
      </c>
      <c r="F13" s="193">
        <v>0</v>
      </c>
      <c r="G13" s="193">
        <v>0</v>
      </c>
      <c r="H13" s="193">
        <v>0</v>
      </c>
      <c r="I13" s="16">
        <f t="shared" si="1"/>
        <v>0</v>
      </c>
      <c r="J13" s="29">
        <f t="shared" si="2"/>
        <v>200000</v>
      </c>
      <c r="K13" s="29">
        <f t="shared" si="2"/>
        <v>50283.3</v>
      </c>
      <c r="L13" s="17">
        <f>IF(J13=0,0,K13/J13*100)</f>
        <v>25.141649999999998</v>
      </c>
    </row>
    <row r="14" spans="1:12" ht="33" customHeight="1">
      <c r="A14" s="139" t="s">
        <v>708</v>
      </c>
      <c r="B14" s="137" t="s">
        <v>93</v>
      </c>
      <c r="C14" s="193">
        <v>100000</v>
      </c>
      <c r="D14" s="193">
        <v>75120</v>
      </c>
      <c r="E14" s="16">
        <f t="shared" si="0"/>
        <v>75.12</v>
      </c>
      <c r="F14" s="193"/>
      <c r="G14" s="193"/>
      <c r="H14" s="193"/>
      <c r="I14" s="16">
        <f t="shared" si="1"/>
        <v>0</v>
      </c>
      <c r="J14" s="29">
        <f t="shared" si="2"/>
        <v>100000</v>
      </c>
      <c r="K14" s="29">
        <f t="shared" si="2"/>
        <v>75120</v>
      </c>
      <c r="L14" s="17">
        <f>IF(J14=0,0,K14/J14*100)</f>
        <v>75.12</v>
      </c>
    </row>
    <row r="15" spans="1:12" ht="45" customHeight="1">
      <c r="A15" s="136" t="s">
        <v>481</v>
      </c>
      <c r="B15" s="137" t="s">
        <v>43</v>
      </c>
      <c r="C15" s="193">
        <v>1700000</v>
      </c>
      <c r="D15" s="193">
        <v>733501.61</v>
      </c>
      <c r="E15" s="16">
        <f t="shared" si="0"/>
        <v>43.147153529411767</v>
      </c>
      <c r="F15" s="193">
        <v>0</v>
      </c>
      <c r="G15" s="193">
        <v>0</v>
      </c>
      <c r="H15" s="193">
        <v>0</v>
      </c>
      <c r="I15" s="16">
        <f t="shared" si="1"/>
        <v>0</v>
      </c>
      <c r="J15" s="29">
        <f t="shared" ref="J15:J88" si="3">C15+G15</f>
        <v>1700000</v>
      </c>
      <c r="K15" s="29">
        <f>D15+H15</f>
        <v>733501.61</v>
      </c>
      <c r="L15" s="17">
        <f t="shared" ref="L15:L27" si="4">IF(J15=0,0,K15/J15*100)</f>
        <v>43.147153529411767</v>
      </c>
    </row>
    <row r="16" spans="1:12" ht="44.45" customHeight="1">
      <c r="A16" s="136" t="s">
        <v>482</v>
      </c>
      <c r="B16" s="137" t="s">
        <v>362</v>
      </c>
      <c r="C16" s="193">
        <v>2265000</v>
      </c>
      <c r="D16" s="193">
        <v>262002.84</v>
      </c>
      <c r="E16" s="16">
        <f t="shared" si="0"/>
        <v>11.567454304635762</v>
      </c>
      <c r="F16" s="193">
        <v>0</v>
      </c>
      <c r="G16" s="193">
        <v>0</v>
      </c>
      <c r="H16" s="193">
        <v>0</v>
      </c>
      <c r="I16" s="16">
        <f t="shared" si="1"/>
        <v>0</v>
      </c>
      <c r="J16" s="29">
        <f t="shared" si="3"/>
        <v>2265000</v>
      </c>
      <c r="K16" s="29">
        <f>D16+H16</f>
        <v>262002.84</v>
      </c>
      <c r="L16" s="17">
        <f t="shared" si="4"/>
        <v>11.567454304635762</v>
      </c>
    </row>
    <row r="17" spans="1:12" ht="36" customHeight="1">
      <c r="A17" s="136" t="s">
        <v>2</v>
      </c>
      <c r="B17" s="137" t="s">
        <v>594</v>
      </c>
      <c r="C17" s="193">
        <v>50000</v>
      </c>
      <c r="D17" s="193">
        <v>0</v>
      </c>
      <c r="E17" s="16">
        <f t="shared" si="0"/>
        <v>0</v>
      </c>
      <c r="F17" s="193">
        <v>0</v>
      </c>
      <c r="G17" s="193">
        <v>0</v>
      </c>
      <c r="H17" s="193">
        <v>0</v>
      </c>
      <c r="I17" s="16">
        <f t="shared" si="1"/>
        <v>0</v>
      </c>
      <c r="J17" s="29">
        <f t="shared" si="3"/>
        <v>50000</v>
      </c>
      <c r="K17" s="29">
        <f>D17+H17</f>
        <v>0</v>
      </c>
      <c r="L17" s="17">
        <f t="shared" si="4"/>
        <v>0</v>
      </c>
    </row>
    <row r="18" spans="1:12" s="23" customFormat="1" ht="74.45" customHeight="1">
      <c r="A18" s="24" t="s">
        <v>479</v>
      </c>
      <c r="B18" s="26" t="s">
        <v>1</v>
      </c>
      <c r="C18" s="30">
        <f>SUM(C19:C26)</f>
        <v>33374700</v>
      </c>
      <c r="D18" s="30">
        <f>SUM(D19:D26)</f>
        <v>9458817.1400000006</v>
      </c>
      <c r="E18" s="14">
        <f t="shared" si="0"/>
        <v>28.341279891654459</v>
      </c>
      <c r="F18" s="30">
        <f>SUM(F19:F26)</f>
        <v>98354019.790000007</v>
      </c>
      <c r="G18" s="30">
        <f>SUM(G19:G26)</f>
        <v>116700667.86</v>
      </c>
      <c r="H18" s="30">
        <f>SUM(H19:H26)</f>
        <v>37499079.5</v>
      </c>
      <c r="I18" s="14">
        <f t="shared" si="1"/>
        <v>32.132703426329819</v>
      </c>
      <c r="J18" s="30">
        <f>SUM(J19:J26)</f>
        <v>150075367.85999998</v>
      </c>
      <c r="K18" s="30">
        <f>SUM(K19:K26)</f>
        <v>46957896.640000001</v>
      </c>
      <c r="L18" s="15">
        <f t="shared" si="4"/>
        <v>31.289542920731243</v>
      </c>
    </row>
    <row r="19" spans="1:12" ht="31.15" customHeight="1">
      <c r="A19" s="136" t="s">
        <v>480</v>
      </c>
      <c r="B19" s="137" t="s">
        <v>41</v>
      </c>
      <c r="C19" s="193">
        <v>33349700</v>
      </c>
      <c r="D19" s="193">
        <v>9458817.1400000006</v>
      </c>
      <c r="E19" s="16">
        <f t="shared" si="0"/>
        <v>28.362525420018773</v>
      </c>
      <c r="F19" s="193">
        <v>66681025.149999999</v>
      </c>
      <c r="G19" s="193">
        <v>75543071.650000006</v>
      </c>
      <c r="H19" s="193">
        <v>15169426.800000001</v>
      </c>
      <c r="I19" s="16">
        <f t="shared" si="1"/>
        <v>20.080500393579108</v>
      </c>
      <c r="J19" s="29">
        <f t="shared" si="3"/>
        <v>108892771.65000001</v>
      </c>
      <c r="K19" s="29">
        <f t="shared" ref="K19:K26" si="5">D19+H19</f>
        <v>24628243.940000001</v>
      </c>
      <c r="L19" s="17">
        <f t="shared" si="4"/>
        <v>22.61696857084269</v>
      </c>
    </row>
    <row r="20" spans="1:12" ht="31.15" customHeight="1">
      <c r="A20" s="139" t="s">
        <v>590</v>
      </c>
      <c r="B20" s="137" t="s">
        <v>39</v>
      </c>
      <c r="C20" s="193"/>
      <c r="D20" s="193"/>
      <c r="E20" s="16">
        <f t="shared" si="0"/>
        <v>0</v>
      </c>
      <c r="F20" s="193">
        <v>128000</v>
      </c>
      <c r="G20" s="193">
        <v>128000</v>
      </c>
      <c r="H20" s="193"/>
      <c r="I20" s="16">
        <f t="shared" si="1"/>
        <v>0</v>
      </c>
      <c r="J20" s="29">
        <f>C20+G20</f>
        <v>128000</v>
      </c>
      <c r="K20" s="29">
        <f>D20+H20</f>
        <v>0</v>
      </c>
      <c r="L20" s="17">
        <f>IF(J20=0,0,K20/J20*100)</f>
        <v>0</v>
      </c>
    </row>
    <row r="21" spans="1:12" ht="31.15" customHeight="1">
      <c r="A21" s="139" t="s">
        <v>557</v>
      </c>
      <c r="B21" s="137" t="s">
        <v>595</v>
      </c>
      <c r="C21" s="193"/>
      <c r="D21" s="193"/>
      <c r="E21" s="16">
        <f t="shared" si="0"/>
        <v>0</v>
      </c>
      <c r="F21" s="193">
        <v>6480300</v>
      </c>
      <c r="G21" s="193">
        <v>15964901.57</v>
      </c>
      <c r="H21" s="193">
        <v>15351888.460000001</v>
      </c>
      <c r="I21" s="16">
        <f t="shared" si="1"/>
        <v>96.160244976693591</v>
      </c>
      <c r="J21" s="29">
        <f>C21+G21</f>
        <v>15964901.57</v>
      </c>
      <c r="K21" s="29">
        <f>D21+H21</f>
        <v>15351888.460000001</v>
      </c>
      <c r="L21" s="17">
        <f>IF(J21=0,0,K21/J21*100)</f>
        <v>96.160244976693591</v>
      </c>
    </row>
    <row r="22" spans="1:12" ht="63" customHeight="1">
      <c r="A22" s="136" t="s">
        <v>193</v>
      </c>
      <c r="B22" s="137" t="s">
        <v>317</v>
      </c>
      <c r="C22" s="73"/>
      <c r="D22" s="73"/>
      <c r="E22" s="16">
        <f t="shared" si="0"/>
        <v>0</v>
      </c>
      <c r="F22" s="193">
        <v>7963673</v>
      </c>
      <c r="G22" s="193">
        <v>7963673</v>
      </c>
      <c r="H22" s="193"/>
      <c r="I22" s="16">
        <f t="shared" si="1"/>
        <v>0</v>
      </c>
      <c r="J22" s="29">
        <f t="shared" si="3"/>
        <v>7963673</v>
      </c>
      <c r="K22" s="29">
        <f t="shared" si="5"/>
        <v>0</v>
      </c>
      <c r="L22" s="17">
        <f t="shared" si="4"/>
        <v>0</v>
      </c>
    </row>
    <row r="23" spans="1:12" ht="35.25" customHeight="1">
      <c r="A23" s="139" t="s">
        <v>591</v>
      </c>
      <c r="B23" s="137" t="s">
        <v>469</v>
      </c>
      <c r="C23" s="130"/>
      <c r="D23" s="73"/>
      <c r="E23" s="16">
        <f t="shared" si="0"/>
        <v>0</v>
      </c>
      <c r="F23" s="193">
        <v>15137900</v>
      </c>
      <c r="G23" s="193">
        <v>15137900</v>
      </c>
      <c r="H23" s="193">
        <v>5028152.08</v>
      </c>
      <c r="I23" s="16">
        <f t="shared" si="1"/>
        <v>33.215651312269209</v>
      </c>
      <c r="J23" s="29">
        <f t="shared" si="3"/>
        <v>15137900</v>
      </c>
      <c r="K23" s="29">
        <f t="shared" si="5"/>
        <v>5028152.08</v>
      </c>
      <c r="L23" s="17">
        <f>IF(J23=0,0,K23/J23*100)</f>
        <v>33.215651312269209</v>
      </c>
    </row>
    <row r="24" spans="1:12" ht="35.25" customHeight="1">
      <c r="A24" s="139" t="s">
        <v>216</v>
      </c>
      <c r="B24" s="137" t="s">
        <v>415</v>
      </c>
      <c r="C24" s="130"/>
      <c r="D24" s="73"/>
      <c r="E24" s="16">
        <f t="shared" si="0"/>
        <v>0</v>
      </c>
      <c r="F24" s="193">
        <v>1949612.16</v>
      </c>
      <c r="G24" s="193">
        <v>1949612.16</v>
      </c>
      <c r="H24" s="193">
        <v>1949612.16</v>
      </c>
      <c r="I24" s="16">
        <f t="shared" si="1"/>
        <v>100</v>
      </c>
      <c r="J24" s="29">
        <f t="shared" si="3"/>
        <v>1949612.16</v>
      </c>
      <c r="K24" s="29">
        <f t="shared" si="5"/>
        <v>1949612.16</v>
      </c>
      <c r="L24" s="17">
        <f>IF(J24=0,0,K24/J24*100)</f>
        <v>100</v>
      </c>
    </row>
    <row r="25" spans="1:12" ht="35.25" customHeight="1">
      <c r="A25" s="139" t="s">
        <v>709</v>
      </c>
      <c r="B25" s="137" t="s">
        <v>710</v>
      </c>
      <c r="C25" s="130"/>
      <c r="D25" s="73"/>
      <c r="E25" s="16">
        <f t="shared" si="0"/>
        <v>0</v>
      </c>
      <c r="F25" s="193">
        <v>13509.48</v>
      </c>
      <c r="G25" s="193">
        <v>13509.48</v>
      </c>
      <c r="H25" s="193"/>
      <c r="I25" s="16">
        <f t="shared" si="1"/>
        <v>0</v>
      </c>
      <c r="J25" s="29">
        <f>C25+G25</f>
        <v>13509.48</v>
      </c>
      <c r="K25" s="29">
        <f>D25+H25</f>
        <v>0</v>
      </c>
      <c r="L25" s="17">
        <f>IF(J25=0,0,K25/J25*100)</f>
        <v>0</v>
      </c>
    </row>
    <row r="26" spans="1:12" ht="35.25" customHeight="1">
      <c r="A26" s="139" t="s">
        <v>592</v>
      </c>
      <c r="B26" s="137" t="s">
        <v>593</v>
      </c>
      <c r="C26" s="143">
        <v>25000</v>
      </c>
      <c r="D26" s="140"/>
      <c r="E26" s="241"/>
      <c r="F26" s="242"/>
      <c r="G26" s="242"/>
      <c r="H26" s="242"/>
      <c r="I26" s="241">
        <f t="shared" si="1"/>
        <v>0</v>
      </c>
      <c r="J26" s="29">
        <f>C26+G26</f>
        <v>25000</v>
      </c>
      <c r="K26" s="29">
        <f t="shared" si="5"/>
        <v>0</v>
      </c>
      <c r="L26" s="243">
        <f>IF(J26=0,0,K26/J26*100)</f>
        <v>0</v>
      </c>
    </row>
    <row r="27" spans="1:12" s="23" customFormat="1" ht="37.15" customHeight="1">
      <c r="A27" s="244" t="s">
        <v>483</v>
      </c>
      <c r="B27" s="138" t="s">
        <v>423</v>
      </c>
      <c r="C27" s="77">
        <f>SUM(C28:C33)</f>
        <v>29675700</v>
      </c>
      <c r="D27" s="77">
        <f>SUM(D28:D33)</f>
        <v>16107275.1</v>
      </c>
      <c r="E27" s="245">
        <f t="shared" si="0"/>
        <v>54.277658488258076</v>
      </c>
      <c r="F27" s="77">
        <f>SUM(F28:F33)</f>
        <v>4856800</v>
      </c>
      <c r="G27" s="77">
        <f>SUM(G28:G33)</f>
        <v>4999800.08</v>
      </c>
      <c r="H27" s="77">
        <f>SUM(H28:H33)</f>
        <v>3453056.46</v>
      </c>
      <c r="I27" s="245">
        <f t="shared" si="1"/>
        <v>69.063890650603781</v>
      </c>
      <c r="J27" s="77">
        <f>SUM(J28:J33)</f>
        <v>34675500.079999998</v>
      </c>
      <c r="K27" s="77">
        <f>SUM(K28:K33)</f>
        <v>19560331.559999999</v>
      </c>
      <c r="L27" s="246">
        <f t="shared" si="4"/>
        <v>56.40965960079096</v>
      </c>
    </row>
    <row r="28" spans="1:12" ht="44.45" customHeight="1">
      <c r="A28" s="139" t="s">
        <v>564</v>
      </c>
      <c r="B28" s="137" t="s">
        <v>41</v>
      </c>
      <c r="C28" s="275">
        <v>1883900</v>
      </c>
      <c r="D28" s="275">
        <v>859532.04</v>
      </c>
      <c r="E28" s="247">
        <f t="shared" si="0"/>
        <v>45.625141461861034</v>
      </c>
      <c r="F28" s="193">
        <v>0</v>
      </c>
      <c r="G28" s="193">
        <v>0</v>
      </c>
      <c r="H28" s="193">
        <v>0</v>
      </c>
      <c r="I28" s="247">
        <f t="shared" si="1"/>
        <v>0</v>
      </c>
      <c r="J28" s="248">
        <f t="shared" si="3"/>
        <v>1883900</v>
      </c>
      <c r="K28" s="248">
        <f t="shared" ref="K28:K33" si="6">D28+H28</f>
        <v>859532.04</v>
      </c>
      <c r="L28" s="165">
        <f t="shared" ref="L28:L35" si="7">IF(J28=0,0,K28/J28*100)</f>
        <v>45.625141461861034</v>
      </c>
    </row>
    <row r="29" spans="1:12" ht="44.45" customHeight="1">
      <c r="A29" s="139" t="s">
        <v>77</v>
      </c>
      <c r="B29" s="137" t="s">
        <v>364</v>
      </c>
      <c r="C29" s="275">
        <v>50000</v>
      </c>
      <c r="D29" s="275">
        <v>0</v>
      </c>
      <c r="E29" s="247">
        <f t="shared" si="0"/>
        <v>0</v>
      </c>
      <c r="F29" s="193"/>
      <c r="G29" s="193"/>
      <c r="H29" s="193"/>
      <c r="I29" s="247">
        <f t="shared" si="1"/>
        <v>0</v>
      </c>
      <c r="J29" s="248">
        <f>C29+G29</f>
        <v>50000</v>
      </c>
      <c r="K29" s="248">
        <f t="shared" si="6"/>
        <v>0</v>
      </c>
      <c r="L29" s="165">
        <f t="shared" si="7"/>
        <v>0</v>
      </c>
    </row>
    <row r="30" spans="1:12" ht="43.15" customHeight="1">
      <c r="A30" s="249" t="s">
        <v>484</v>
      </c>
      <c r="B30" s="250" t="s">
        <v>42</v>
      </c>
      <c r="C30" s="275">
        <v>550000</v>
      </c>
      <c r="D30" s="275">
        <v>42135</v>
      </c>
      <c r="E30" s="247">
        <f t="shared" si="0"/>
        <v>7.6609090909090902</v>
      </c>
      <c r="F30" s="193">
        <v>100000</v>
      </c>
      <c r="G30" s="193">
        <v>100000</v>
      </c>
      <c r="H30" s="193"/>
      <c r="I30" s="247">
        <f t="shared" si="1"/>
        <v>0</v>
      </c>
      <c r="J30" s="248">
        <f t="shared" si="3"/>
        <v>650000</v>
      </c>
      <c r="K30" s="248">
        <f t="shared" si="6"/>
        <v>42135</v>
      </c>
      <c r="L30" s="165">
        <f t="shared" si="7"/>
        <v>6.4823076923076925</v>
      </c>
    </row>
    <row r="31" spans="1:12" ht="28.9" customHeight="1">
      <c r="A31" s="249" t="s">
        <v>485</v>
      </c>
      <c r="B31" s="250" t="s">
        <v>95</v>
      </c>
      <c r="C31" s="275">
        <v>13771500</v>
      </c>
      <c r="D31" s="275">
        <v>5618462.0599999996</v>
      </c>
      <c r="E31" s="247">
        <f t="shared" si="0"/>
        <v>40.797749410013431</v>
      </c>
      <c r="F31" s="193">
        <v>1914000</v>
      </c>
      <c r="G31" s="193">
        <v>2057000.08</v>
      </c>
      <c r="H31" s="193">
        <v>1121056.46</v>
      </c>
      <c r="I31" s="247">
        <f t="shared" si="1"/>
        <v>54.499582712704608</v>
      </c>
      <c r="J31" s="248">
        <f t="shared" si="3"/>
        <v>15828500.08</v>
      </c>
      <c r="K31" s="248">
        <f t="shared" si="6"/>
        <v>6739518.5199999996</v>
      </c>
      <c r="L31" s="165">
        <f t="shared" si="7"/>
        <v>42.578377521163077</v>
      </c>
    </row>
    <row r="32" spans="1:12" ht="31.5">
      <c r="A32" s="136" t="s">
        <v>29</v>
      </c>
      <c r="B32" s="137" t="s">
        <v>28</v>
      </c>
      <c r="C32" s="275">
        <v>700000</v>
      </c>
      <c r="D32" s="275">
        <v>205146</v>
      </c>
      <c r="E32" s="247">
        <f t="shared" si="0"/>
        <v>29.306571428571427</v>
      </c>
      <c r="F32" s="193">
        <v>533800</v>
      </c>
      <c r="G32" s="193">
        <v>533800</v>
      </c>
      <c r="H32" s="193">
        <v>23000</v>
      </c>
      <c r="I32" s="247">
        <f t="shared" si="1"/>
        <v>4.3087298613713001</v>
      </c>
      <c r="J32" s="248">
        <f t="shared" si="3"/>
        <v>1233800</v>
      </c>
      <c r="K32" s="248">
        <f t="shared" si="6"/>
        <v>228146</v>
      </c>
      <c r="L32" s="165">
        <f t="shared" si="7"/>
        <v>18.491327605770788</v>
      </c>
    </row>
    <row r="33" spans="1:12" ht="47.25">
      <c r="A33" s="139" t="s">
        <v>630</v>
      </c>
      <c r="B33" s="137" t="s">
        <v>711</v>
      </c>
      <c r="C33" s="275">
        <v>12720300</v>
      </c>
      <c r="D33" s="275">
        <v>9382000</v>
      </c>
      <c r="E33" s="247">
        <f t="shared" si="0"/>
        <v>73.756122104038425</v>
      </c>
      <c r="F33" s="193">
        <v>2309000</v>
      </c>
      <c r="G33" s="193">
        <v>2309000</v>
      </c>
      <c r="H33" s="193">
        <v>2309000</v>
      </c>
      <c r="I33" s="247">
        <f t="shared" si="1"/>
        <v>100</v>
      </c>
      <c r="J33" s="248">
        <f>C33+G33</f>
        <v>15029300</v>
      </c>
      <c r="K33" s="248">
        <f t="shared" si="6"/>
        <v>11691000</v>
      </c>
      <c r="L33" s="165">
        <f>IF(J33=0,0,K33/J33*100)</f>
        <v>77.788054001184349</v>
      </c>
    </row>
    <row r="34" spans="1:12" s="23" customFormat="1" ht="58.9" customHeight="1">
      <c r="A34" s="244" t="s">
        <v>486</v>
      </c>
      <c r="B34" s="138" t="s">
        <v>424</v>
      </c>
      <c r="C34" s="77">
        <f>SUM(C35:C84)</f>
        <v>840675358</v>
      </c>
      <c r="D34" s="77">
        <f>SUM(D35:D84)</f>
        <v>429210226.89999998</v>
      </c>
      <c r="E34" s="245">
        <f t="shared" si="0"/>
        <v>51.055407157539165</v>
      </c>
      <c r="F34" s="77">
        <f>SUM(F35:F84)</f>
        <v>302349562.21000004</v>
      </c>
      <c r="G34" s="77">
        <f>SUM(G35:G84)</f>
        <v>326862339.47999996</v>
      </c>
      <c r="H34" s="77">
        <f>SUM(H35:H84)</f>
        <v>47922075.599999994</v>
      </c>
      <c r="I34" s="245">
        <f t="shared" si="1"/>
        <v>14.661241082786855</v>
      </c>
      <c r="J34" s="77">
        <f>SUM(J35:J84)</f>
        <v>1167537697.48</v>
      </c>
      <c r="K34" s="77">
        <f>SUM(K35:K84)</f>
        <v>477132302.50000006</v>
      </c>
      <c r="L34" s="246">
        <f t="shared" si="7"/>
        <v>40.866543626799967</v>
      </c>
    </row>
    <row r="35" spans="1:12" ht="69" customHeight="1">
      <c r="A35" s="136" t="s">
        <v>3</v>
      </c>
      <c r="B35" s="137" t="s">
        <v>30</v>
      </c>
      <c r="C35" s="275">
        <v>15431500</v>
      </c>
      <c r="D35" s="275">
        <v>6909433.459999999</v>
      </c>
      <c r="E35" s="247">
        <f t="shared" si="0"/>
        <v>44.774866085604117</v>
      </c>
      <c r="F35" s="193"/>
      <c r="G35" s="193"/>
      <c r="H35" s="193"/>
      <c r="I35" s="247">
        <f t="shared" si="1"/>
        <v>0</v>
      </c>
      <c r="J35" s="248">
        <f t="shared" si="3"/>
        <v>15431500</v>
      </c>
      <c r="K35" s="248">
        <f>D35+H35</f>
        <v>6909433.459999999</v>
      </c>
      <c r="L35" s="165">
        <f t="shared" si="7"/>
        <v>44.774866085604117</v>
      </c>
    </row>
    <row r="36" spans="1:12" ht="110.25">
      <c r="A36" s="136" t="s">
        <v>4</v>
      </c>
      <c r="B36" s="137" t="s">
        <v>712</v>
      </c>
      <c r="C36" s="275">
        <v>47828384</v>
      </c>
      <c r="D36" s="275">
        <v>19159865.390000001</v>
      </c>
      <c r="E36" s="247">
        <f t="shared" si="0"/>
        <v>40.059612697765409</v>
      </c>
      <c r="F36" s="275">
        <v>2189000</v>
      </c>
      <c r="G36" s="275">
        <v>3880428.88</v>
      </c>
      <c r="H36" s="275">
        <v>1691428.88</v>
      </c>
      <c r="I36" s="247">
        <f t="shared" si="1"/>
        <v>43.58870970984011</v>
      </c>
      <c r="J36" s="248">
        <f t="shared" si="3"/>
        <v>51708812.880000003</v>
      </c>
      <c r="K36" s="248">
        <f t="shared" ref="K36:K77" si="8">D36+H36</f>
        <v>20851294.27</v>
      </c>
      <c r="L36" s="165">
        <f t="shared" ref="L36:L77" si="9">IF(J36=0,0,K36/J36*100)</f>
        <v>40.324449757509107</v>
      </c>
    </row>
    <row r="37" spans="1:12" ht="70.150000000000006" customHeight="1">
      <c r="A37" s="136" t="s">
        <v>5</v>
      </c>
      <c r="B37" s="137" t="s">
        <v>389</v>
      </c>
      <c r="C37" s="275">
        <v>38641800</v>
      </c>
      <c r="D37" s="275">
        <v>14346282.560000001</v>
      </c>
      <c r="E37" s="247">
        <f t="shared" si="0"/>
        <v>37.12633096801909</v>
      </c>
      <c r="F37" s="275">
        <v>1206700</v>
      </c>
      <c r="G37" s="275">
        <v>2832918.98</v>
      </c>
      <c r="H37" s="275">
        <v>1346479.3399999999</v>
      </c>
      <c r="I37" s="247">
        <f t="shared" si="1"/>
        <v>47.529751097929385</v>
      </c>
      <c r="J37" s="248">
        <f t="shared" si="3"/>
        <v>41474718.979999997</v>
      </c>
      <c r="K37" s="248">
        <f t="shared" si="8"/>
        <v>15692761.9</v>
      </c>
      <c r="L37" s="165">
        <f t="shared" si="9"/>
        <v>37.836933645210202</v>
      </c>
    </row>
    <row r="38" spans="1:12" ht="80.45" customHeight="1">
      <c r="A38" s="136" t="s">
        <v>6</v>
      </c>
      <c r="B38" s="137" t="s">
        <v>390</v>
      </c>
      <c r="C38" s="275">
        <v>24095000</v>
      </c>
      <c r="D38" s="275">
        <v>9575698.040000001</v>
      </c>
      <c r="E38" s="247">
        <f t="shared" si="0"/>
        <v>39.741431998339912</v>
      </c>
      <c r="F38" s="275">
        <v>0</v>
      </c>
      <c r="G38" s="275">
        <v>1132372.31</v>
      </c>
      <c r="H38" s="275">
        <v>1132372.31</v>
      </c>
      <c r="I38" s="247">
        <f t="shared" si="1"/>
        <v>100</v>
      </c>
      <c r="J38" s="248">
        <f t="shared" si="3"/>
        <v>25227372.309999999</v>
      </c>
      <c r="K38" s="248">
        <f t="shared" si="8"/>
        <v>10708070.350000001</v>
      </c>
      <c r="L38" s="165">
        <f t="shared" si="9"/>
        <v>42.446237437719105</v>
      </c>
    </row>
    <row r="39" spans="1:12" ht="67.900000000000006" customHeight="1">
      <c r="A39" s="136" t="s">
        <v>7</v>
      </c>
      <c r="B39" s="137" t="s">
        <v>391</v>
      </c>
      <c r="C39" s="275">
        <v>6645400</v>
      </c>
      <c r="D39" s="275">
        <v>5903523.9699999997</v>
      </c>
      <c r="E39" s="247">
        <f t="shared" si="0"/>
        <v>88.836247178499406</v>
      </c>
      <c r="F39" s="193"/>
      <c r="G39" s="193"/>
      <c r="H39" s="193"/>
      <c r="I39" s="247">
        <f t="shared" si="1"/>
        <v>0</v>
      </c>
      <c r="J39" s="248">
        <f t="shared" si="3"/>
        <v>6645400</v>
      </c>
      <c r="K39" s="248">
        <f t="shared" si="8"/>
        <v>5903523.9699999997</v>
      </c>
      <c r="L39" s="165">
        <f t="shared" si="9"/>
        <v>88.836247178499406</v>
      </c>
    </row>
    <row r="40" spans="1:12" ht="110.25">
      <c r="A40" s="136" t="s">
        <v>8</v>
      </c>
      <c r="B40" s="137" t="s">
        <v>713</v>
      </c>
      <c r="C40" s="275">
        <v>27437000</v>
      </c>
      <c r="D40" s="275">
        <v>24265822.460000001</v>
      </c>
      <c r="E40" s="247">
        <f t="shared" si="0"/>
        <v>88.441966906002847</v>
      </c>
      <c r="F40" s="193"/>
      <c r="G40" s="193"/>
      <c r="H40" s="193"/>
      <c r="I40" s="247">
        <f t="shared" si="1"/>
        <v>0</v>
      </c>
      <c r="J40" s="248">
        <f t="shared" si="3"/>
        <v>27437000</v>
      </c>
      <c r="K40" s="248">
        <f t="shared" si="8"/>
        <v>24265822.460000001</v>
      </c>
      <c r="L40" s="165">
        <f t="shared" si="9"/>
        <v>88.441966906002847</v>
      </c>
    </row>
    <row r="41" spans="1:12" ht="63" customHeight="1">
      <c r="A41" s="136" t="s">
        <v>9</v>
      </c>
      <c r="B41" s="137" t="s">
        <v>392</v>
      </c>
      <c r="C41" s="275">
        <v>15705800</v>
      </c>
      <c r="D41" s="275">
        <v>14004963.189999999</v>
      </c>
      <c r="E41" s="247">
        <f t="shared" si="0"/>
        <v>89.170645175667588</v>
      </c>
      <c r="F41" s="193"/>
      <c r="G41" s="193"/>
      <c r="H41" s="193"/>
      <c r="I41" s="247">
        <f t="shared" si="1"/>
        <v>0</v>
      </c>
      <c r="J41" s="248">
        <f t="shared" si="3"/>
        <v>15705800</v>
      </c>
      <c r="K41" s="248">
        <f t="shared" si="8"/>
        <v>14004963.189999999</v>
      </c>
      <c r="L41" s="165">
        <f t="shared" si="9"/>
        <v>89.170645175667588</v>
      </c>
    </row>
    <row r="42" spans="1:12" ht="82.9" customHeight="1">
      <c r="A42" s="136" t="s">
        <v>10</v>
      </c>
      <c r="B42" s="137" t="s">
        <v>393</v>
      </c>
      <c r="C42" s="275">
        <v>3809700</v>
      </c>
      <c r="D42" s="275">
        <v>2751493.77</v>
      </c>
      <c r="E42" s="247">
        <f t="shared" si="0"/>
        <v>72.223371131585168</v>
      </c>
      <c r="F42" s="193"/>
      <c r="G42" s="193"/>
      <c r="H42" s="193"/>
      <c r="I42" s="247">
        <f t="shared" si="1"/>
        <v>0</v>
      </c>
      <c r="J42" s="248">
        <f t="shared" si="3"/>
        <v>3809700</v>
      </c>
      <c r="K42" s="248">
        <f t="shared" si="8"/>
        <v>2751493.77</v>
      </c>
      <c r="L42" s="165">
        <f t="shared" si="9"/>
        <v>72.223371131585168</v>
      </c>
    </row>
    <row r="43" spans="1:12" ht="63" customHeight="1">
      <c r="A43" s="136" t="s">
        <v>11</v>
      </c>
      <c r="B43" s="137" t="s">
        <v>97</v>
      </c>
      <c r="C43" s="275">
        <v>57031100</v>
      </c>
      <c r="D43" s="275">
        <v>27091898.860000003</v>
      </c>
      <c r="E43" s="247">
        <f t="shared" si="0"/>
        <v>47.503728421861055</v>
      </c>
      <c r="F43" s="275">
        <v>88700</v>
      </c>
      <c r="G43" s="275">
        <v>2325363</v>
      </c>
      <c r="H43" s="275">
        <v>2258042</v>
      </c>
      <c r="I43" s="247">
        <f t="shared" si="1"/>
        <v>97.104925123518342</v>
      </c>
      <c r="J43" s="248">
        <f t="shared" si="3"/>
        <v>59356463</v>
      </c>
      <c r="K43" s="248">
        <f t="shared" si="8"/>
        <v>29349940.860000003</v>
      </c>
      <c r="L43" s="165">
        <f t="shared" si="9"/>
        <v>49.446916774673724</v>
      </c>
    </row>
    <row r="44" spans="1:12" ht="77.45" customHeight="1">
      <c r="A44" s="136" t="s">
        <v>12</v>
      </c>
      <c r="B44" s="137" t="s">
        <v>13</v>
      </c>
      <c r="C44" s="275">
        <v>302721400</v>
      </c>
      <c r="D44" s="275">
        <v>142295377.69000003</v>
      </c>
      <c r="E44" s="247">
        <f t="shared" si="0"/>
        <v>47.005390993170629</v>
      </c>
      <c r="F44" s="275">
        <v>32939500</v>
      </c>
      <c r="G44" s="275">
        <v>48620898.890000001</v>
      </c>
      <c r="H44" s="275">
        <v>21989521.59</v>
      </c>
      <c r="I44" s="247">
        <f t="shared" si="1"/>
        <v>45.226480982486827</v>
      </c>
      <c r="J44" s="248">
        <f t="shared" si="3"/>
        <v>351342298.88999999</v>
      </c>
      <c r="K44" s="248">
        <f t="shared" si="8"/>
        <v>164284899.28000003</v>
      </c>
      <c r="L44" s="165">
        <f t="shared" si="9"/>
        <v>46.759214532103684</v>
      </c>
    </row>
    <row r="45" spans="1:12" ht="79.900000000000006" customHeight="1">
      <c r="A45" s="136" t="s">
        <v>14</v>
      </c>
      <c r="B45" s="137" t="s">
        <v>232</v>
      </c>
      <c r="C45" s="275">
        <v>23894200</v>
      </c>
      <c r="D45" s="275">
        <v>21233197.809999999</v>
      </c>
      <c r="E45" s="247">
        <f t="shared" si="0"/>
        <v>88.863397016849277</v>
      </c>
      <c r="F45" s="193"/>
      <c r="G45" s="193"/>
      <c r="H45" s="193"/>
      <c r="I45" s="247">
        <f t="shared" si="1"/>
        <v>0</v>
      </c>
      <c r="J45" s="248">
        <f t="shared" si="3"/>
        <v>23894200</v>
      </c>
      <c r="K45" s="248">
        <f t="shared" si="8"/>
        <v>21233197.809999999</v>
      </c>
      <c r="L45" s="165">
        <f t="shared" si="9"/>
        <v>88.863397016849277</v>
      </c>
    </row>
    <row r="46" spans="1:12" ht="61.15" customHeight="1">
      <c r="A46" s="136" t="s">
        <v>233</v>
      </c>
      <c r="B46" s="137" t="s">
        <v>234</v>
      </c>
      <c r="C46" s="275">
        <v>16884400</v>
      </c>
      <c r="D46" s="275">
        <v>7942746.2999999998</v>
      </c>
      <c r="E46" s="247">
        <f t="shared" si="0"/>
        <v>47.04192212930279</v>
      </c>
      <c r="F46" s="193">
        <v>2000000</v>
      </c>
      <c r="G46" s="193">
        <v>2047985.21</v>
      </c>
      <c r="H46" s="193">
        <v>942835.19</v>
      </c>
      <c r="I46" s="247">
        <f t="shared" si="1"/>
        <v>46.037206977681251</v>
      </c>
      <c r="J46" s="248">
        <f t="shared" si="3"/>
        <v>18932385.210000001</v>
      </c>
      <c r="K46" s="248">
        <f t="shared" si="8"/>
        <v>8885581.4900000002</v>
      </c>
      <c r="L46" s="165">
        <f t="shared" si="9"/>
        <v>46.93323842421438</v>
      </c>
    </row>
    <row r="47" spans="1:12" ht="57" customHeight="1">
      <c r="A47" s="136" t="s">
        <v>327</v>
      </c>
      <c r="B47" s="137" t="s">
        <v>18</v>
      </c>
      <c r="C47" s="275">
        <v>1855100</v>
      </c>
      <c r="D47" s="275">
        <v>1660700</v>
      </c>
      <c r="E47" s="247">
        <f t="shared" si="0"/>
        <v>89.520780550913699</v>
      </c>
      <c r="F47" s="193"/>
      <c r="G47" s="193"/>
      <c r="H47" s="193"/>
      <c r="I47" s="247">
        <f t="shared" si="1"/>
        <v>0</v>
      </c>
      <c r="J47" s="248">
        <f t="shared" si="3"/>
        <v>1855100</v>
      </c>
      <c r="K47" s="248">
        <f t="shared" si="8"/>
        <v>1660700</v>
      </c>
      <c r="L47" s="165">
        <f t="shared" si="9"/>
        <v>89.520780550913699</v>
      </c>
    </row>
    <row r="48" spans="1:12" ht="48.6" customHeight="1">
      <c r="A48" s="136" t="s">
        <v>487</v>
      </c>
      <c r="B48" s="137" t="s">
        <v>98</v>
      </c>
      <c r="C48" s="275">
        <v>21894980</v>
      </c>
      <c r="D48" s="275">
        <v>10991032.710000001</v>
      </c>
      <c r="E48" s="247">
        <f t="shared" si="0"/>
        <v>50.198870745714316</v>
      </c>
      <c r="F48" s="193">
        <v>8188700</v>
      </c>
      <c r="G48" s="193">
        <v>8188700</v>
      </c>
      <c r="H48" s="193">
        <v>3482654.56</v>
      </c>
      <c r="I48" s="247">
        <f t="shared" si="1"/>
        <v>42.530005495377779</v>
      </c>
      <c r="J48" s="248">
        <f t="shared" si="3"/>
        <v>30083680</v>
      </c>
      <c r="K48" s="248">
        <f t="shared" si="8"/>
        <v>14473687.270000001</v>
      </c>
      <c r="L48" s="165">
        <f t="shared" si="9"/>
        <v>48.111425430665399</v>
      </c>
    </row>
    <row r="49" spans="1:12" ht="46.9" customHeight="1">
      <c r="A49" s="136" t="s">
        <v>395</v>
      </c>
      <c r="B49" s="137" t="s">
        <v>394</v>
      </c>
      <c r="C49" s="275">
        <v>3108700</v>
      </c>
      <c r="D49" s="275">
        <v>1350096.5</v>
      </c>
      <c r="E49" s="247">
        <f t="shared" si="0"/>
        <v>43.429616881654709</v>
      </c>
      <c r="F49" s="193"/>
      <c r="G49" s="193"/>
      <c r="H49" s="193"/>
      <c r="I49" s="247">
        <f t="shared" si="1"/>
        <v>0</v>
      </c>
      <c r="J49" s="248">
        <f t="shared" si="3"/>
        <v>3108700</v>
      </c>
      <c r="K49" s="248">
        <f t="shared" si="8"/>
        <v>1350096.5</v>
      </c>
      <c r="L49" s="165">
        <f t="shared" si="9"/>
        <v>43.429616881654709</v>
      </c>
    </row>
    <row r="50" spans="1:12" ht="32.450000000000003" customHeight="1">
      <c r="A50" s="136" t="s">
        <v>19</v>
      </c>
      <c r="B50" s="137" t="s">
        <v>364</v>
      </c>
      <c r="C50" s="275">
        <v>5660000</v>
      </c>
      <c r="D50" s="275">
        <v>800704.54</v>
      </c>
      <c r="E50" s="247">
        <f t="shared" si="0"/>
        <v>14.146723321554772</v>
      </c>
      <c r="F50" s="193">
        <v>1195600</v>
      </c>
      <c r="G50" s="193">
        <v>1195600</v>
      </c>
      <c r="H50" s="193"/>
      <c r="I50" s="247">
        <f t="shared" si="1"/>
        <v>0</v>
      </c>
      <c r="J50" s="248">
        <f t="shared" si="3"/>
        <v>6855600</v>
      </c>
      <c r="K50" s="248">
        <f t="shared" si="8"/>
        <v>800704.54</v>
      </c>
      <c r="L50" s="165">
        <f t="shared" si="9"/>
        <v>11.679569111383396</v>
      </c>
    </row>
    <row r="51" spans="1:12" ht="78.75">
      <c r="A51" s="139" t="s">
        <v>536</v>
      </c>
      <c r="B51" s="137" t="s">
        <v>537</v>
      </c>
      <c r="C51" s="275">
        <v>6588800</v>
      </c>
      <c r="D51" s="275">
        <v>1642733.94</v>
      </c>
      <c r="E51" s="247">
        <f t="shared" si="0"/>
        <v>24.932217399222921</v>
      </c>
      <c r="F51" s="193"/>
      <c r="G51" s="193"/>
      <c r="H51" s="193"/>
      <c r="I51" s="247">
        <f t="shared" si="1"/>
        <v>0</v>
      </c>
      <c r="J51" s="248">
        <f t="shared" ref="J51:K53" si="10">C51+G51</f>
        <v>6588800</v>
      </c>
      <c r="K51" s="248">
        <f t="shared" si="10"/>
        <v>1642733.94</v>
      </c>
      <c r="L51" s="165">
        <f t="shared" ref="L51:L64" si="11">IF(J51=0,0,K51/J51*100)</f>
        <v>24.932217399222921</v>
      </c>
    </row>
    <row r="52" spans="1:12" ht="110.25">
      <c r="A52" s="139" t="s">
        <v>714</v>
      </c>
      <c r="B52" s="137" t="s">
        <v>715</v>
      </c>
      <c r="C52" s="275">
        <v>72400</v>
      </c>
      <c r="D52" s="275">
        <v>0</v>
      </c>
      <c r="E52" s="247">
        <f t="shared" si="0"/>
        <v>0</v>
      </c>
      <c r="F52" s="275">
        <v>108700</v>
      </c>
      <c r="G52" s="275">
        <v>108700</v>
      </c>
      <c r="H52" s="275">
        <v>0</v>
      </c>
      <c r="I52" s="247">
        <f t="shared" si="1"/>
        <v>0</v>
      </c>
      <c r="J52" s="248">
        <f t="shared" si="10"/>
        <v>181100</v>
      </c>
      <c r="K52" s="248">
        <f t="shared" si="10"/>
        <v>0</v>
      </c>
      <c r="L52" s="165">
        <f t="shared" si="11"/>
        <v>0</v>
      </c>
    </row>
    <row r="53" spans="1:12" ht="94.5">
      <c r="A53" s="139" t="s">
        <v>596</v>
      </c>
      <c r="B53" s="137" t="s">
        <v>597</v>
      </c>
      <c r="C53" s="275">
        <v>169000</v>
      </c>
      <c r="D53" s="275">
        <v>0</v>
      </c>
      <c r="E53" s="247">
        <f t="shared" si="0"/>
        <v>0</v>
      </c>
      <c r="F53" s="275">
        <v>253700</v>
      </c>
      <c r="G53" s="275">
        <v>253700</v>
      </c>
      <c r="H53" s="275">
        <v>0</v>
      </c>
      <c r="I53" s="247">
        <f t="shared" si="1"/>
        <v>0</v>
      </c>
      <c r="J53" s="248">
        <f t="shared" si="10"/>
        <v>422700</v>
      </c>
      <c r="K53" s="248">
        <f t="shared" si="10"/>
        <v>0</v>
      </c>
      <c r="L53" s="165">
        <f t="shared" si="11"/>
        <v>0</v>
      </c>
    </row>
    <row r="54" spans="1:12" ht="63">
      <c r="A54" s="139" t="s">
        <v>282</v>
      </c>
      <c r="B54" s="178" t="s">
        <v>283</v>
      </c>
      <c r="C54" s="275">
        <v>8600</v>
      </c>
      <c r="D54" s="275">
        <v>5089.26</v>
      </c>
      <c r="E54" s="247">
        <f t="shared" si="0"/>
        <v>59.177441860465116</v>
      </c>
      <c r="F54" s="193"/>
      <c r="G54" s="193"/>
      <c r="H54" s="193"/>
      <c r="I54" s="247">
        <f t="shared" si="1"/>
        <v>0</v>
      </c>
      <c r="J54" s="248">
        <f t="shared" si="3"/>
        <v>8600</v>
      </c>
      <c r="K54" s="248">
        <f t="shared" ref="K54:K64" si="12">D54+H54</f>
        <v>5089.26</v>
      </c>
      <c r="L54" s="165">
        <f t="shared" si="11"/>
        <v>59.177441860465116</v>
      </c>
    </row>
    <row r="55" spans="1:12" ht="141.75">
      <c r="A55" s="139" t="s">
        <v>726</v>
      </c>
      <c r="B55" s="178" t="s">
        <v>728</v>
      </c>
      <c r="C55" s="275"/>
      <c r="D55" s="275"/>
      <c r="E55" s="247">
        <f t="shared" si="0"/>
        <v>0</v>
      </c>
      <c r="F55" s="275">
        <v>6520000</v>
      </c>
      <c r="G55" s="275">
        <v>6520000</v>
      </c>
      <c r="H55" s="275">
        <v>67381.33</v>
      </c>
      <c r="I55" s="247">
        <f t="shared" ref="I55:I63" si="13">IF(G55=0,0,H55/G55*100)</f>
        <v>1.0334559815950919</v>
      </c>
      <c r="J55" s="248">
        <f t="shared" ref="J55:J63" si="14">C55+G55</f>
        <v>6520000</v>
      </c>
      <c r="K55" s="248">
        <f t="shared" si="12"/>
        <v>67381.33</v>
      </c>
      <c r="L55" s="165">
        <f t="shared" si="11"/>
        <v>1.0334559815950919</v>
      </c>
    </row>
    <row r="56" spans="1:12" ht="126">
      <c r="A56" s="139" t="s">
        <v>727</v>
      </c>
      <c r="B56" s="178" t="s">
        <v>729</v>
      </c>
      <c r="C56" s="275"/>
      <c r="D56" s="275"/>
      <c r="E56" s="247">
        <f t="shared" si="0"/>
        <v>0</v>
      </c>
      <c r="F56" s="275">
        <v>15913000</v>
      </c>
      <c r="G56" s="275">
        <v>15913000</v>
      </c>
      <c r="H56" s="275">
        <v>10769.67</v>
      </c>
      <c r="I56" s="247">
        <f t="shared" si="13"/>
        <v>6.7678439012128444E-2</v>
      </c>
      <c r="J56" s="248">
        <f t="shared" si="14"/>
        <v>15913000</v>
      </c>
      <c r="K56" s="248">
        <f t="shared" si="12"/>
        <v>10769.67</v>
      </c>
      <c r="L56" s="165">
        <f t="shared" si="11"/>
        <v>6.7678439012128444E-2</v>
      </c>
    </row>
    <row r="57" spans="1:12" ht="157.5">
      <c r="A57" s="139" t="s">
        <v>716</v>
      </c>
      <c r="B57" s="178" t="s">
        <v>719</v>
      </c>
      <c r="C57" s="275">
        <v>200000</v>
      </c>
      <c r="D57" s="275">
        <v>0</v>
      </c>
      <c r="E57" s="247">
        <f t="shared" si="0"/>
        <v>0</v>
      </c>
      <c r="F57" s="275">
        <v>225000</v>
      </c>
      <c r="G57" s="275">
        <v>225000</v>
      </c>
      <c r="H57" s="275">
        <v>0</v>
      </c>
      <c r="I57" s="247">
        <f t="shared" si="13"/>
        <v>0</v>
      </c>
      <c r="J57" s="248">
        <f t="shared" si="14"/>
        <v>425000</v>
      </c>
      <c r="K57" s="248">
        <f t="shared" si="12"/>
        <v>0</v>
      </c>
      <c r="L57" s="165">
        <f t="shared" si="11"/>
        <v>0</v>
      </c>
    </row>
    <row r="58" spans="1:12" ht="157.5">
      <c r="A58" s="139" t="s">
        <v>717</v>
      </c>
      <c r="B58" s="178" t="s">
        <v>720</v>
      </c>
      <c r="C58" s="275">
        <v>200000</v>
      </c>
      <c r="D58" s="275">
        <v>0</v>
      </c>
      <c r="E58" s="247">
        <f t="shared" si="0"/>
        <v>0</v>
      </c>
      <c r="F58" s="275">
        <v>225000</v>
      </c>
      <c r="G58" s="275">
        <v>225000</v>
      </c>
      <c r="H58" s="275">
        <v>0</v>
      </c>
      <c r="I58" s="247">
        <f t="shared" si="13"/>
        <v>0</v>
      </c>
      <c r="J58" s="248">
        <f t="shared" si="14"/>
        <v>425000</v>
      </c>
      <c r="K58" s="248">
        <f t="shared" si="12"/>
        <v>0</v>
      </c>
      <c r="L58" s="165">
        <f t="shared" si="11"/>
        <v>0</v>
      </c>
    </row>
    <row r="59" spans="1:12" ht="94.5">
      <c r="A59" s="139" t="s">
        <v>539</v>
      </c>
      <c r="B59" s="251" t="s">
        <v>600</v>
      </c>
      <c r="C59" s="193"/>
      <c r="D59" s="193"/>
      <c r="E59" s="247">
        <f>IF(C59=0,0,D59/C59*100)</f>
        <v>0</v>
      </c>
      <c r="F59" s="275">
        <v>18230000</v>
      </c>
      <c r="G59" s="275">
        <v>18230000</v>
      </c>
      <c r="H59" s="275">
        <v>0</v>
      </c>
      <c r="I59" s="247">
        <f t="shared" si="13"/>
        <v>0</v>
      </c>
      <c r="J59" s="248">
        <f t="shared" si="14"/>
        <v>18230000</v>
      </c>
      <c r="K59" s="248">
        <f t="shared" si="12"/>
        <v>0</v>
      </c>
      <c r="L59" s="165">
        <f t="shared" si="11"/>
        <v>0</v>
      </c>
    </row>
    <row r="60" spans="1:12" ht="78.75">
      <c r="A60" s="139" t="s">
        <v>540</v>
      </c>
      <c r="B60" s="251" t="s">
        <v>601</v>
      </c>
      <c r="C60" s="193"/>
      <c r="D60" s="193"/>
      <c r="E60" s="247">
        <f>IF(C60=0,0,D60/C60*100)</f>
        <v>0</v>
      </c>
      <c r="F60" s="275">
        <v>169309000</v>
      </c>
      <c r="G60" s="275">
        <v>169309000</v>
      </c>
      <c r="H60" s="275">
        <v>0</v>
      </c>
      <c r="I60" s="247">
        <f t="shared" si="13"/>
        <v>0</v>
      </c>
      <c r="J60" s="248">
        <f t="shared" si="14"/>
        <v>169309000</v>
      </c>
      <c r="K60" s="248">
        <f t="shared" si="12"/>
        <v>0</v>
      </c>
      <c r="L60" s="165">
        <f t="shared" si="11"/>
        <v>0</v>
      </c>
    </row>
    <row r="61" spans="1:12" ht="126">
      <c r="A61" s="139" t="s">
        <v>718</v>
      </c>
      <c r="B61" s="178" t="s">
        <v>721</v>
      </c>
      <c r="C61" s="275">
        <v>279500</v>
      </c>
      <c r="D61" s="275">
        <v>235054.02</v>
      </c>
      <c r="E61" s="247">
        <f t="shared" si="0"/>
        <v>84.098039355992839</v>
      </c>
      <c r="F61" s="275">
        <v>90000</v>
      </c>
      <c r="G61" s="275">
        <v>90000</v>
      </c>
      <c r="H61" s="275">
        <v>0</v>
      </c>
      <c r="I61" s="247">
        <f t="shared" si="13"/>
        <v>0</v>
      </c>
      <c r="J61" s="248">
        <f t="shared" si="14"/>
        <v>369500</v>
      </c>
      <c r="K61" s="248">
        <f t="shared" si="12"/>
        <v>235054.02</v>
      </c>
      <c r="L61" s="165">
        <f t="shared" si="11"/>
        <v>63.61407848443843</v>
      </c>
    </row>
    <row r="62" spans="1:12" ht="110.25">
      <c r="A62" s="139" t="s">
        <v>730</v>
      </c>
      <c r="B62" s="178" t="s">
        <v>731</v>
      </c>
      <c r="C62" s="275"/>
      <c r="D62" s="275"/>
      <c r="E62" s="247">
        <f t="shared" si="0"/>
        <v>0</v>
      </c>
      <c r="F62" s="275">
        <v>6087764.21</v>
      </c>
      <c r="G62" s="275">
        <v>6087764.21</v>
      </c>
      <c r="H62" s="275">
        <v>593254.72</v>
      </c>
      <c r="I62" s="247">
        <f t="shared" si="13"/>
        <v>9.7450344582251809</v>
      </c>
      <c r="J62" s="248">
        <f t="shared" si="14"/>
        <v>6087764.21</v>
      </c>
      <c r="K62" s="248">
        <f t="shared" si="12"/>
        <v>593254.72</v>
      </c>
      <c r="L62" s="165">
        <f t="shared" si="11"/>
        <v>9.7450344582251809</v>
      </c>
    </row>
    <row r="63" spans="1:12" ht="63">
      <c r="A63" s="139" t="s">
        <v>732</v>
      </c>
      <c r="B63" s="178" t="s">
        <v>733</v>
      </c>
      <c r="C63" s="275"/>
      <c r="D63" s="275"/>
      <c r="E63" s="247">
        <f t="shared" si="0"/>
        <v>0</v>
      </c>
      <c r="F63" s="275">
        <v>418700</v>
      </c>
      <c r="G63" s="275">
        <v>418700</v>
      </c>
      <c r="H63" s="275">
        <v>24438</v>
      </c>
      <c r="I63" s="247">
        <f t="shared" si="13"/>
        <v>5.8366372104131834</v>
      </c>
      <c r="J63" s="248">
        <f t="shared" si="14"/>
        <v>418700</v>
      </c>
      <c r="K63" s="248">
        <f t="shared" si="12"/>
        <v>24438</v>
      </c>
      <c r="L63" s="165">
        <f t="shared" si="11"/>
        <v>5.8366372104131834</v>
      </c>
    </row>
    <row r="64" spans="1:12" ht="63">
      <c r="A64" s="139" t="s">
        <v>598</v>
      </c>
      <c r="B64" s="178" t="s">
        <v>599</v>
      </c>
      <c r="C64" s="275">
        <v>3262000</v>
      </c>
      <c r="D64" s="275">
        <v>2821218.48</v>
      </c>
      <c r="E64" s="247">
        <f t="shared" si="0"/>
        <v>86.487384426732064</v>
      </c>
      <c r="F64" s="193"/>
      <c r="G64" s="193"/>
      <c r="H64" s="193"/>
      <c r="I64" s="247">
        <f t="shared" si="1"/>
        <v>0</v>
      </c>
      <c r="J64" s="248">
        <f t="shared" si="3"/>
        <v>3262000</v>
      </c>
      <c r="K64" s="248">
        <f t="shared" si="12"/>
        <v>2821218.48</v>
      </c>
      <c r="L64" s="165">
        <f t="shared" si="11"/>
        <v>86.487384426732064</v>
      </c>
    </row>
    <row r="65" spans="1:12" ht="60.6" customHeight="1">
      <c r="A65" s="136" t="s">
        <v>189</v>
      </c>
      <c r="B65" s="137" t="s">
        <v>396</v>
      </c>
      <c r="C65" s="275">
        <v>2000000</v>
      </c>
      <c r="D65" s="275">
        <v>689356.95</v>
      </c>
      <c r="E65" s="247">
        <f t="shared" si="0"/>
        <v>34.467847499999998</v>
      </c>
      <c r="F65" s="193"/>
      <c r="G65" s="193"/>
      <c r="H65" s="193"/>
      <c r="I65" s="247">
        <f t="shared" si="1"/>
        <v>0</v>
      </c>
      <c r="J65" s="248">
        <f t="shared" si="3"/>
        <v>2000000</v>
      </c>
      <c r="K65" s="248">
        <f t="shared" si="8"/>
        <v>689356.95</v>
      </c>
      <c r="L65" s="165">
        <f t="shared" si="9"/>
        <v>34.467847499999998</v>
      </c>
    </row>
    <row r="66" spans="1:12" ht="60.6" customHeight="1">
      <c r="A66" s="139" t="s">
        <v>566</v>
      </c>
      <c r="B66" s="137" t="s">
        <v>602</v>
      </c>
      <c r="C66" s="275">
        <v>300000</v>
      </c>
      <c r="D66" s="275">
        <v>0</v>
      </c>
      <c r="E66" s="247">
        <f t="shared" si="0"/>
        <v>0</v>
      </c>
      <c r="F66" s="193"/>
      <c r="G66" s="193"/>
      <c r="H66" s="193"/>
      <c r="I66" s="247">
        <f t="shared" si="1"/>
        <v>0</v>
      </c>
      <c r="J66" s="248">
        <f>C66+G66</f>
        <v>300000</v>
      </c>
      <c r="K66" s="248">
        <f>D66+H66</f>
        <v>0</v>
      </c>
      <c r="L66" s="165">
        <f>IF(J66=0,0,K66/J66*100)</f>
        <v>0</v>
      </c>
    </row>
    <row r="67" spans="1:12" ht="63">
      <c r="A67" s="136" t="s">
        <v>375</v>
      </c>
      <c r="B67" s="137" t="s">
        <v>317</v>
      </c>
      <c r="C67" s="275">
        <v>2000000</v>
      </c>
      <c r="D67" s="275">
        <v>445207.55</v>
      </c>
      <c r="E67" s="247">
        <f t="shared" si="0"/>
        <v>22.260377500000001</v>
      </c>
      <c r="F67" s="193"/>
      <c r="G67" s="193"/>
      <c r="H67" s="193"/>
      <c r="I67" s="247">
        <f t="shared" si="1"/>
        <v>0</v>
      </c>
      <c r="J67" s="248">
        <f t="shared" si="3"/>
        <v>2000000</v>
      </c>
      <c r="K67" s="248">
        <f t="shared" si="8"/>
        <v>445207.55</v>
      </c>
      <c r="L67" s="165">
        <f t="shared" si="9"/>
        <v>22.260377500000001</v>
      </c>
    </row>
    <row r="68" spans="1:12" ht="61.9" customHeight="1">
      <c r="A68" s="136" t="s">
        <v>441</v>
      </c>
      <c r="B68" s="137" t="s">
        <v>67</v>
      </c>
      <c r="C68" s="275">
        <v>7365000</v>
      </c>
      <c r="D68" s="275">
        <v>3103734.91</v>
      </c>
      <c r="E68" s="247">
        <f t="shared" si="0"/>
        <v>42.141682416836389</v>
      </c>
      <c r="F68" s="193"/>
      <c r="G68" s="193"/>
      <c r="H68" s="193"/>
      <c r="I68" s="247">
        <f t="shared" si="1"/>
        <v>0</v>
      </c>
      <c r="J68" s="248">
        <f t="shared" si="3"/>
        <v>7365000</v>
      </c>
      <c r="K68" s="248">
        <f t="shared" si="8"/>
        <v>3103734.91</v>
      </c>
      <c r="L68" s="165">
        <f t="shared" si="9"/>
        <v>42.141682416836389</v>
      </c>
    </row>
    <row r="69" spans="1:12" ht="47.45" customHeight="1">
      <c r="A69" s="136" t="s">
        <v>442</v>
      </c>
      <c r="B69" s="137" t="s">
        <v>68</v>
      </c>
      <c r="C69" s="275">
        <v>2600000</v>
      </c>
      <c r="D69" s="275">
        <v>1133338.27</v>
      </c>
      <c r="E69" s="247">
        <f t="shared" si="0"/>
        <v>43.589933461538457</v>
      </c>
      <c r="F69" s="193"/>
      <c r="G69" s="193"/>
      <c r="H69" s="193"/>
      <c r="I69" s="247">
        <f t="shared" si="1"/>
        <v>0</v>
      </c>
      <c r="J69" s="248">
        <f t="shared" si="3"/>
        <v>2600000</v>
      </c>
      <c r="K69" s="248">
        <f t="shared" si="8"/>
        <v>1133338.27</v>
      </c>
      <c r="L69" s="165">
        <f t="shared" si="9"/>
        <v>43.589933461538457</v>
      </c>
    </row>
    <row r="70" spans="1:12" ht="48" customHeight="1">
      <c r="A70" s="136" t="s">
        <v>443</v>
      </c>
      <c r="B70" s="137" t="s">
        <v>69</v>
      </c>
      <c r="C70" s="275">
        <v>8433800</v>
      </c>
      <c r="D70" s="275">
        <v>3949061.94</v>
      </c>
      <c r="E70" s="247">
        <f t="shared" si="0"/>
        <v>46.824230358794374</v>
      </c>
      <c r="F70" s="193"/>
      <c r="G70" s="193"/>
      <c r="H70" s="193"/>
      <c r="I70" s="247">
        <f t="shared" si="1"/>
        <v>0</v>
      </c>
      <c r="J70" s="248">
        <f t="shared" si="3"/>
        <v>8433800</v>
      </c>
      <c r="K70" s="248">
        <f t="shared" si="8"/>
        <v>3949061.94</v>
      </c>
      <c r="L70" s="165">
        <f t="shared" si="9"/>
        <v>46.824230358794374</v>
      </c>
    </row>
    <row r="71" spans="1:12" ht="46.15" customHeight="1">
      <c r="A71" s="136" t="s">
        <v>444</v>
      </c>
      <c r="B71" s="137" t="s">
        <v>70</v>
      </c>
      <c r="C71" s="275">
        <v>3631542</v>
      </c>
      <c r="D71" s="275">
        <v>1019253.82</v>
      </c>
      <c r="E71" s="247">
        <f t="shared" si="0"/>
        <v>28.066695084347089</v>
      </c>
      <c r="F71" s="275">
        <v>4781758</v>
      </c>
      <c r="G71" s="275">
        <v>4781758</v>
      </c>
      <c r="H71" s="275">
        <v>0</v>
      </c>
      <c r="I71" s="247">
        <f t="shared" si="1"/>
        <v>0</v>
      </c>
      <c r="J71" s="248">
        <f t="shared" si="3"/>
        <v>8413300</v>
      </c>
      <c r="K71" s="248">
        <f t="shared" si="8"/>
        <v>1019253.82</v>
      </c>
      <c r="L71" s="165">
        <f t="shared" si="9"/>
        <v>12.114792293154885</v>
      </c>
    </row>
    <row r="72" spans="1:12" ht="52.15" customHeight="1">
      <c r="A72" s="136" t="s">
        <v>445</v>
      </c>
      <c r="B72" s="137" t="s">
        <v>71</v>
      </c>
      <c r="C72" s="275">
        <v>33422300</v>
      </c>
      <c r="D72" s="275">
        <v>15387039.320000002</v>
      </c>
      <c r="E72" s="247">
        <f t="shared" si="0"/>
        <v>46.038241892389223</v>
      </c>
      <c r="F72" s="275">
        <v>557000</v>
      </c>
      <c r="G72" s="275">
        <v>653710</v>
      </c>
      <c r="H72" s="275">
        <v>95230.71</v>
      </c>
      <c r="I72" s="247">
        <f t="shared" si="1"/>
        <v>14.56773033914121</v>
      </c>
      <c r="J72" s="248">
        <f t="shared" si="3"/>
        <v>34076010</v>
      </c>
      <c r="K72" s="248">
        <f t="shared" si="8"/>
        <v>15482270.030000003</v>
      </c>
      <c r="L72" s="165">
        <f t="shared" si="9"/>
        <v>45.434515455301259</v>
      </c>
    </row>
    <row r="73" spans="1:12" ht="51.6" customHeight="1">
      <c r="A73" s="136" t="s">
        <v>446</v>
      </c>
      <c r="B73" s="137" t="s">
        <v>376</v>
      </c>
      <c r="C73" s="275">
        <v>39552200</v>
      </c>
      <c r="D73" s="275">
        <v>17963114.140000001</v>
      </c>
      <c r="E73" s="247">
        <f t="shared" si="0"/>
        <v>45.416219932140308</v>
      </c>
      <c r="F73" s="193"/>
      <c r="G73" s="193"/>
      <c r="H73" s="193"/>
      <c r="I73" s="247">
        <f t="shared" si="1"/>
        <v>0</v>
      </c>
      <c r="J73" s="248">
        <f t="shared" si="3"/>
        <v>39552200</v>
      </c>
      <c r="K73" s="248">
        <f t="shared" si="8"/>
        <v>17963114.140000001</v>
      </c>
      <c r="L73" s="165">
        <f t="shared" si="9"/>
        <v>45.416219932140308</v>
      </c>
    </row>
    <row r="74" spans="1:12" ht="31.5">
      <c r="A74" s="136" t="s">
        <v>447</v>
      </c>
      <c r="B74" s="137" t="s">
        <v>377</v>
      </c>
      <c r="C74" s="275">
        <v>29724700</v>
      </c>
      <c r="D74" s="275">
        <v>12132779.309999999</v>
      </c>
      <c r="E74" s="247">
        <f t="shared" si="0"/>
        <v>40.817163200974271</v>
      </c>
      <c r="F74" s="275">
        <v>0</v>
      </c>
      <c r="G74" s="275">
        <v>2000000</v>
      </c>
      <c r="H74" s="275">
        <v>76767.3</v>
      </c>
      <c r="I74" s="247">
        <f t="shared" si="1"/>
        <v>3.838365</v>
      </c>
      <c r="J74" s="248">
        <f t="shared" si="3"/>
        <v>31724700</v>
      </c>
      <c r="K74" s="248">
        <f t="shared" si="8"/>
        <v>12209546.609999999</v>
      </c>
      <c r="L74" s="165">
        <f t="shared" si="9"/>
        <v>38.485932443805616</v>
      </c>
    </row>
    <row r="75" spans="1:12" ht="69" customHeight="1">
      <c r="A75" s="136" t="s">
        <v>448</v>
      </c>
      <c r="B75" s="137" t="s">
        <v>397</v>
      </c>
      <c r="C75" s="275">
        <v>2585600</v>
      </c>
      <c r="D75" s="275">
        <v>1063639.83</v>
      </c>
      <c r="E75" s="247">
        <f t="shared" si="0"/>
        <v>41.137060256806933</v>
      </c>
      <c r="F75" s="193"/>
      <c r="G75" s="193"/>
      <c r="H75" s="193"/>
      <c r="I75" s="247">
        <f t="shared" si="1"/>
        <v>0</v>
      </c>
      <c r="J75" s="248">
        <f t="shared" si="3"/>
        <v>2585600</v>
      </c>
      <c r="K75" s="248">
        <f t="shared" si="8"/>
        <v>1063639.83</v>
      </c>
      <c r="L75" s="165">
        <f t="shared" si="9"/>
        <v>41.137060256806933</v>
      </c>
    </row>
    <row r="76" spans="1:12" ht="54.6" customHeight="1">
      <c r="A76" s="136" t="s">
        <v>190</v>
      </c>
      <c r="B76" s="137" t="s">
        <v>72</v>
      </c>
      <c r="C76" s="275">
        <v>14367600</v>
      </c>
      <c r="D76" s="275">
        <v>4034983.91</v>
      </c>
      <c r="E76" s="247">
        <f t="shared" si="0"/>
        <v>28.083910395612349</v>
      </c>
      <c r="F76" s="193"/>
      <c r="G76" s="193"/>
      <c r="H76" s="193"/>
      <c r="I76" s="247">
        <f t="shared" si="1"/>
        <v>0</v>
      </c>
      <c r="J76" s="248">
        <f t="shared" si="3"/>
        <v>14367600</v>
      </c>
      <c r="K76" s="248">
        <f t="shared" si="8"/>
        <v>4034983.91</v>
      </c>
      <c r="L76" s="165">
        <f t="shared" si="9"/>
        <v>28.083910395612349</v>
      </c>
    </row>
    <row r="77" spans="1:12" ht="57.6" customHeight="1">
      <c r="A77" s="136" t="s">
        <v>488</v>
      </c>
      <c r="B77" s="137" t="s">
        <v>99</v>
      </c>
      <c r="C77" s="275">
        <v>55169400</v>
      </c>
      <c r="D77" s="275">
        <v>49387700</v>
      </c>
      <c r="E77" s="247">
        <f t="shared" si="0"/>
        <v>89.520096285259584</v>
      </c>
      <c r="F77" s="193"/>
      <c r="G77" s="193"/>
      <c r="H77" s="193"/>
      <c r="I77" s="247">
        <f t="shared" si="1"/>
        <v>0</v>
      </c>
      <c r="J77" s="248">
        <f t="shared" si="3"/>
        <v>55169400</v>
      </c>
      <c r="K77" s="248">
        <f t="shared" si="8"/>
        <v>49387700</v>
      </c>
      <c r="L77" s="165">
        <f t="shared" si="9"/>
        <v>89.520096285259584</v>
      </c>
    </row>
    <row r="78" spans="1:12" ht="141.75">
      <c r="A78" s="139" t="s">
        <v>722</v>
      </c>
      <c r="B78" s="137" t="s">
        <v>704</v>
      </c>
      <c r="C78" s="275">
        <v>11675000</v>
      </c>
      <c r="D78" s="275">
        <v>1991000</v>
      </c>
      <c r="E78" s="247">
        <f t="shared" si="0"/>
        <v>17.053533190578158</v>
      </c>
      <c r="F78" s="193"/>
      <c r="G78" s="193"/>
      <c r="H78" s="193"/>
      <c r="I78" s="247">
        <f t="shared" ref="I78:I84" si="15">IF(G78=0,0,H78/G78*100)</f>
        <v>0</v>
      </c>
      <c r="J78" s="248">
        <f t="shared" ref="J78:J84" si="16">C78+G78</f>
        <v>11675000</v>
      </c>
      <c r="K78" s="248">
        <f t="shared" ref="K78:K84" si="17">D78+H78</f>
        <v>1991000</v>
      </c>
      <c r="L78" s="165">
        <f t="shared" ref="L78:L84" si="18">IF(J78=0,0,K78/J78*100)</f>
        <v>17.053533190578158</v>
      </c>
    </row>
    <row r="79" spans="1:12" ht="47.25">
      <c r="A79" s="139" t="s">
        <v>734</v>
      </c>
      <c r="B79" s="137" t="s">
        <v>705</v>
      </c>
      <c r="C79" s="275"/>
      <c r="D79" s="275"/>
      <c r="E79" s="247">
        <f t="shared" si="0"/>
        <v>0</v>
      </c>
      <c r="F79" s="275">
        <v>14210900</v>
      </c>
      <c r="G79" s="275">
        <v>14210900</v>
      </c>
      <c r="H79" s="275">
        <v>14210900</v>
      </c>
      <c r="I79" s="247">
        <f>IF(G79=0,0,H79/G79*100)</f>
        <v>100</v>
      </c>
      <c r="J79" s="248">
        <f t="shared" ref="J79:K81" si="19">C79+G79</f>
        <v>14210900</v>
      </c>
      <c r="K79" s="248">
        <f t="shared" si="19"/>
        <v>14210900</v>
      </c>
      <c r="L79" s="165">
        <f>IF(J79=0,0,K79/J79*100)</f>
        <v>100</v>
      </c>
    </row>
    <row r="80" spans="1:12" ht="31.5">
      <c r="A80" s="139" t="s">
        <v>735</v>
      </c>
      <c r="B80" s="137" t="s">
        <v>736</v>
      </c>
      <c r="C80" s="275"/>
      <c r="D80" s="275"/>
      <c r="E80" s="247">
        <f>IF(C80=0,0,D80/C80*100)</f>
        <v>0</v>
      </c>
      <c r="F80" s="275">
        <v>1000000</v>
      </c>
      <c r="G80" s="275">
        <v>1000000</v>
      </c>
      <c r="H80" s="275">
        <v>0</v>
      </c>
      <c r="I80" s="247">
        <f>IF(G80=0,0,H80/G80*100)</f>
        <v>0</v>
      </c>
      <c r="J80" s="248">
        <f t="shared" si="19"/>
        <v>1000000</v>
      </c>
      <c r="K80" s="248">
        <f t="shared" si="19"/>
        <v>0</v>
      </c>
      <c r="L80" s="165">
        <f>IF(J80=0,0,K80/J80*100)</f>
        <v>0</v>
      </c>
    </row>
    <row r="81" spans="1:12" ht="15.75">
      <c r="A81" s="139" t="s">
        <v>724</v>
      </c>
      <c r="B81" s="137" t="s">
        <v>105</v>
      </c>
      <c r="C81" s="275"/>
      <c r="D81" s="275"/>
      <c r="E81" s="247">
        <f>IF(C81=0,0,D81/C81*100)</f>
        <v>0</v>
      </c>
      <c r="F81" s="275">
        <v>16610840</v>
      </c>
      <c r="G81" s="275">
        <v>16610840</v>
      </c>
      <c r="H81" s="275">
        <v>0</v>
      </c>
      <c r="I81" s="247">
        <f>IF(G81=0,0,H81/G81*100)</f>
        <v>0</v>
      </c>
      <c r="J81" s="248">
        <f t="shared" si="19"/>
        <v>16610840</v>
      </c>
      <c r="K81" s="248">
        <f t="shared" si="19"/>
        <v>0</v>
      </c>
      <c r="L81" s="165">
        <f>IF(J81=0,0,K81/J81*100)</f>
        <v>0</v>
      </c>
    </row>
    <row r="82" spans="1:12" ht="94.5">
      <c r="A82" s="139" t="s">
        <v>723</v>
      </c>
      <c r="B82" s="137" t="s">
        <v>725</v>
      </c>
      <c r="C82" s="275">
        <v>1343952</v>
      </c>
      <c r="D82" s="275">
        <v>447984</v>
      </c>
      <c r="E82" s="247">
        <f>IF(C82=0,0,D82/C82*100)</f>
        <v>33.333333333333329</v>
      </c>
      <c r="F82" s="193"/>
      <c r="G82" s="193"/>
      <c r="H82" s="193"/>
      <c r="I82" s="247">
        <f t="shared" si="15"/>
        <v>0</v>
      </c>
      <c r="J82" s="248">
        <f t="shared" si="16"/>
        <v>1343952</v>
      </c>
      <c r="K82" s="248">
        <f t="shared" si="17"/>
        <v>447984</v>
      </c>
      <c r="L82" s="165">
        <f t="shared" si="18"/>
        <v>33.333333333333329</v>
      </c>
    </row>
    <row r="83" spans="1:12" ht="36" customHeight="1">
      <c r="A83" s="139" t="s">
        <v>724</v>
      </c>
      <c r="B83" s="137" t="s">
        <v>105</v>
      </c>
      <c r="C83" s="275">
        <v>1200000</v>
      </c>
      <c r="D83" s="275">
        <v>0</v>
      </c>
      <c r="E83" s="247">
        <f>IF(C83=0,0,D83/C83*100)</f>
        <v>0</v>
      </c>
      <c r="F83" s="193"/>
      <c r="G83" s="193"/>
      <c r="H83" s="193"/>
      <c r="I83" s="247">
        <f t="shared" si="15"/>
        <v>0</v>
      </c>
      <c r="J83" s="248">
        <f t="shared" si="16"/>
        <v>1200000</v>
      </c>
      <c r="K83" s="248">
        <f t="shared" si="17"/>
        <v>0</v>
      </c>
      <c r="L83" s="165">
        <f t="shared" si="18"/>
        <v>0</v>
      </c>
    </row>
    <row r="84" spans="1:12" ht="57.6" customHeight="1">
      <c r="A84" s="139" t="s">
        <v>635</v>
      </c>
      <c r="B84" s="137" t="s">
        <v>711</v>
      </c>
      <c r="C84" s="275">
        <v>1879500</v>
      </c>
      <c r="D84" s="275">
        <v>1475100</v>
      </c>
      <c r="E84" s="247">
        <f>IF(C84=0,0,D84/C84*100)</f>
        <v>78.483639265762179</v>
      </c>
      <c r="F84" s="193"/>
      <c r="G84" s="193"/>
      <c r="H84" s="193"/>
      <c r="I84" s="247">
        <f t="shared" si="15"/>
        <v>0</v>
      </c>
      <c r="J84" s="248">
        <f t="shared" si="16"/>
        <v>1879500</v>
      </c>
      <c r="K84" s="248">
        <f t="shared" si="17"/>
        <v>1475100</v>
      </c>
      <c r="L84" s="165">
        <f t="shared" si="18"/>
        <v>78.483639265762179</v>
      </c>
    </row>
    <row r="85" spans="1:12" s="23" customFormat="1" ht="56.45" customHeight="1">
      <c r="A85" s="244" t="s">
        <v>489</v>
      </c>
      <c r="B85" s="138" t="s">
        <v>425</v>
      </c>
      <c r="C85" s="77">
        <f>SUM(C86:C102)</f>
        <v>240196447</v>
      </c>
      <c r="D85" s="77">
        <f>SUM(D86:D102)</f>
        <v>107241716.20999999</v>
      </c>
      <c r="E85" s="245">
        <f t="shared" ref="E85:E138" si="20">IF(C85=0,0,D85/C85*100)</f>
        <v>44.64750313729661</v>
      </c>
      <c r="F85" s="77">
        <f>SUM(F86:F102)</f>
        <v>102657341</v>
      </c>
      <c r="G85" s="77">
        <f>SUM(G86:G102)</f>
        <v>103027703</v>
      </c>
      <c r="H85" s="77">
        <f>SUM(H86:H102)</f>
        <v>13370806.640000001</v>
      </c>
      <c r="I85" s="245">
        <f t="shared" si="1"/>
        <v>12.977875125489307</v>
      </c>
      <c r="J85" s="77">
        <f>SUM(J86:J102)</f>
        <v>343224150</v>
      </c>
      <c r="K85" s="77">
        <f>SUM(K86:K102)</f>
        <v>120612522.84999999</v>
      </c>
      <c r="L85" s="246">
        <f>IF(J85=0,0,K85/J85*100)</f>
        <v>35.141036214963314</v>
      </c>
    </row>
    <row r="86" spans="1:12" ht="64.900000000000006" customHeight="1">
      <c r="A86" s="136" t="s">
        <v>20</v>
      </c>
      <c r="B86" s="137" t="s">
        <v>234</v>
      </c>
      <c r="C86" s="275">
        <v>40560600</v>
      </c>
      <c r="D86" s="275">
        <v>18553954.670000002</v>
      </c>
      <c r="E86" s="247">
        <f t="shared" si="20"/>
        <v>45.743787493281665</v>
      </c>
      <c r="F86" s="275">
        <v>16264500</v>
      </c>
      <c r="G86" s="275">
        <v>16309862</v>
      </c>
      <c r="H86" s="275">
        <v>5879162.7800000003</v>
      </c>
      <c r="I86" s="247">
        <f t="shared" si="1"/>
        <v>36.046673969405752</v>
      </c>
      <c r="J86" s="248">
        <f t="shared" si="3"/>
        <v>56870462</v>
      </c>
      <c r="K86" s="248">
        <f>D86+H86</f>
        <v>24433117.450000003</v>
      </c>
      <c r="L86" s="165">
        <f>IF(J86=0,0,K86/J86*100)</f>
        <v>42.962755340373363</v>
      </c>
    </row>
    <row r="87" spans="1:12" ht="63.6" customHeight="1">
      <c r="A87" s="136" t="s">
        <v>21</v>
      </c>
      <c r="B87" s="137" t="s">
        <v>18</v>
      </c>
      <c r="C87" s="275">
        <v>3388800</v>
      </c>
      <c r="D87" s="275">
        <v>2711389.81</v>
      </c>
      <c r="E87" s="247">
        <f t="shared" si="20"/>
        <v>80.010322533050044</v>
      </c>
      <c r="F87" s="193">
        <v>0</v>
      </c>
      <c r="G87" s="193">
        <v>0</v>
      </c>
      <c r="H87" s="193">
        <v>0</v>
      </c>
      <c r="I87" s="247">
        <f t="shared" si="1"/>
        <v>0</v>
      </c>
      <c r="J87" s="248">
        <f t="shared" si="3"/>
        <v>3388800</v>
      </c>
      <c r="K87" s="248">
        <f t="shared" ref="K87:K99" si="21">D87+H87</f>
        <v>2711389.81</v>
      </c>
      <c r="L87" s="165">
        <f t="shared" ref="L87:L99" si="22">IF(J87=0,0,K87/J87*100)</f>
        <v>80.010322533050044</v>
      </c>
    </row>
    <row r="88" spans="1:12" ht="42" customHeight="1">
      <c r="A88" s="136" t="s">
        <v>490</v>
      </c>
      <c r="B88" s="137" t="s">
        <v>98</v>
      </c>
      <c r="C88" s="275">
        <v>4129800</v>
      </c>
      <c r="D88" s="275">
        <v>2067656.35</v>
      </c>
      <c r="E88" s="247">
        <f t="shared" si="20"/>
        <v>50.066742941546806</v>
      </c>
      <c r="F88" s="275">
        <v>0</v>
      </c>
      <c r="G88" s="275">
        <v>325000</v>
      </c>
      <c r="H88" s="275">
        <v>27711.4</v>
      </c>
      <c r="I88" s="247">
        <f t="shared" si="1"/>
        <v>8.5265846153846159</v>
      </c>
      <c r="J88" s="248">
        <f t="shared" si="3"/>
        <v>4454800</v>
      </c>
      <c r="K88" s="248">
        <f t="shared" si="21"/>
        <v>2095367.75</v>
      </c>
      <c r="L88" s="165">
        <f t="shared" si="22"/>
        <v>47.036180075424262</v>
      </c>
    </row>
    <row r="89" spans="1:12" ht="45" customHeight="1">
      <c r="A89" s="136" t="s">
        <v>491</v>
      </c>
      <c r="B89" s="137" t="s">
        <v>44</v>
      </c>
      <c r="C89" s="275">
        <v>47723169.710000001</v>
      </c>
      <c r="D89" s="275">
        <v>19840167.969999999</v>
      </c>
      <c r="E89" s="247">
        <f t="shared" si="20"/>
        <v>41.573449732201368</v>
      </c>
      <c r="F89" s="275">
        <v>23573800</v>
      </c>
      <c r="G89" s="275">
        <v>23573800</v>
      </c>
      <c r="H89" s="275">
        <v>2628369.2599999998</v>
      </c>
      <c r="I89" s="247">
        <f t="shared" si="1"/>
        <v>11.149535755796688</v>
      </c>
      <c r="J89" s="248">
        <f t="shared" ref="J89:J154" si="23">C89+G89</f>
        <v>71296969.710000008</v>
      </c>
      <c r="K89" s="248">
        <f t="shared" si="21"/>
        <v>22468537.229999997</v>
      </c>
      <c r="L89" s="165">
        <f t="shared" si="22"/>
        <v>31.514014300173816</v>
      </c>
    </row>
    <row r="90" spans="1:12" ht="47.45" customHeight="1">
      <c r="A90" s="136" t="s">
        <v>492</v>
      </c>
      <c r="B90" s="137" t="s">
        <v>45</v>
      </c>
      <c r="C90" s="275">
        <v>64492047</v>
      </c>
      <c r="D90" s="275">
        <v>30027625.829999998</v>
      </c>
      <c r="E90" s="247">
        <f t="shared" si="20"/>
        <v>46.56019963205695</v>
      </c>
      <c r="F90" s="275">
        <v>21458300</v>
      </c>
      <c r="G90" s="275">
        <v>21458300</v>
      </c>
      <c r="H90" s="275">
        <v>3023063.2</v>
      </c>
      <c r="I90" s="247">
        <f t="shared" si="1"/>
        <v>14.088083398964505</v>
      </c>
      <c r="J90" s="248">
        <f t="shared" si="23"/>
        <v>85950347</v>
      </c>
      <c r="K90" s="248">
        <f t="shared" si="21"/>
        <v>33050689.029999997</v>
      </c>
      <c r="L90" s="165">
        <f t="shared" si="22"/>
        <v>38.453235133535877</v>
      </c>
    </row>
    <row r="91" spans="1:12" ht="29.45" customHeight="1">
      <c r="A91" s="136" t="s">
        <v>493</v>
      </c>
      <c r="B91" s="137" t="s">
        <v>46</v>
      </c>
      <c r="C91" s="275">
        <v>2104000</v>
      </c>
      <c r="D91" s="275">
        <v>947461.74</v>
      </c>
      <c r="E91" s="247">
        <f t="shared" si="20"/>
        <v>45.031451520912547</v>
      </c>
      <c r="F91" s="193">
        <v>0</v>
      </c>
      <c r="G91" s="193">
        <v>0</v>
      </c>
      <c r="H91" s="193">
        <v>0</v>
      </c>
      <c r="I91" s="247">
        <f t="shared" si="1"/>
        <v>0</v>
      </c>
      <c r="J91" s="248">
        <f t="shared" si="23"/>
        <v>2104000</v>
      </c>
      <c r="K91" s="248">
        <f t="shared" si="21"/>
        <v>947461.74</v>
      </c>
      <c r="L91" s="165">
        <f t="shared" si="22"/>
        <v>45.031451520912547</v>
      </c>
    </row>
    <row r="92" spans="1:12" ht="48" customHeight="1">
      <c r="A92" s="136" t="s">
        <v>494</v>
      </c>
      <c r="B92" s="137" t="s">
        <v>47</v>
      </c>
      <c r="C92" s="275">
        <v>24489500</v>
      </c>
      <c r="D92" s="275">
        <v>11365270.470000001</v>
      </c>
      <c r="E92" s="247">
        <f t="shared" si="20"/>
        <v>46.408748524878014</v>
      </c>
      <c r="F92" s="193"/>
      <c r="G92" s="193"/>
      <c r="H92" s="193"/>
      <c r="I92" s="247">
        <f t="shared" si="1"/>
        <v>0</v>
      </c>
      <c r="J92" s="248">
        <f t="shared" si="23"/>
        <v>24489500</v>
      </c>
      <c r="K92" s="248">
        <f t="shared" si="21"/>
        <v>11365270.470000001</v>
      </c>
      <c r="L92" s="165">
        <f t="shared" si="22"/>
        <v>46.408748524878014</v>
      </c>
    </row>
    <row r="93" spans="1:12" ht="26.45" customHeight="1">
      <c r="A93" s="136" t="s">
        <v>495</v>
      </c>
      <c r="B93" s="137" t="s">
        <v>48</v>
      </c>
      <c r="C93" s="275">
        <v>24070400</v>
      </c>
      <c r="D93" s="275">
        <v>9276845.6600000001</v>
      </c>
      <c r="E93" s="247">
        <f t="shared" si="20"/>
        <v>38.54047153350173</v>
      </c>
      <c r="F93" s="193"/>
      <c r="G93" s="193"/>
      <c r="H93" s="193"/>
      <c r="I93" s="247">
        <f t="shared" si="1"/>
        <v>0</v>
      </c>
      <c r="J93" s="248">
        <f t="shared" si="23"/>
        <v>24070400</v>
      </c>
      <c r="K93" s="248">
        <f t="shared" si="21"/>
        <v>9276845.6600000001</v>
      </c>
      <c r="L93" s="165">
        <f t="shared" si="22"/>
        <v>38.54047153350173</v>
      </c>
    </row>
    <row r="94" spans="1:12" ht="31.5">
      <c r="A94" s="136" t="s">
        <v>496</v>
      </c>
      <c r="B94" s="137" t="s">
        <v>49</v>
      </c>
      <c r="C94" s="275">
        <v>6684700</v>
      </c>
      <c r="D94" s="275">
        <v>3447991.59</v>
      </c>
      <c r="E94" s="247">
        <f t="shared" si="20"/>
        <v>51.580349005938928</v>
      </c>
      <c r="F94" s="193"/>
      <c r="G94" s="193"/>
      <c r="H94" s="193"/>
      <c r="I94" s="247">
        <f t="shared" si="1"/>
        <v>0</v>
      </c>
      <c r="J94" s="248">
        <f t="shared" si="23"/>
        <v>6684700</v>
      </c>
      <c r="K94" s="248">
        <f t="shared" si="21"/>
        <v>3447991.59</v>
      </c>
      <c r="L94" s="165">
        <f t="shared" si="22"/>
        <v>51.580349005938928</v>
      </c>
    </row>
    <row r="95" spans="1:12" ht="46.15" customHeight="1">
      <c r="A95" s="136" t="s">
        <v>497</v>
      </c>
      <c r="B95" s="137" t="s">
        <v>100</v>
      </c>
      <c r="C95" s="275">
        <v>3482740.95</v>
      </c>
      <c r="D95" s="275">
        <v>3482740.95</v>
      </c>
      <c r="E95" s="247">
        <f t="shared" si="20"/>
        <v>100</v>
      </c>
      <c r="F95" s="193"/>
      <c r="G95" s="193"/>
      <c r="H95" s="193"/>
      <c r="I95" s="247">
        <f t="shared" si="1"/>
        <v>0</v>
      </c>
      <c r="J95" s="248">
        <f t="shared" si="23"/>
        <v>3482740.95</v>
      </c>
      <c r="K95" s="248">
        <f t="shared" si="21"/>
        <v>3482740.95</v>
      </c>
      <c r="L95" s="165">
        <f t="shared" si="22"/>
        <v>100</v>
      </c>
    </row>
    <row r="96" spans="1:12" ht="46.15" customHeight="1">
      <c r="A96" s="139" t="s">
        <v>637</v>
      </c>
      <c r="B96" s="137" t="s">
        <v>737</v>
      </c>
      <c r="C96" s="275">
        <v>2638800</v>
      </c>
      <c r="D96" s="275">
        <v>0</v>
      </c>
      <c r="E96" s="247">
        <f t="shared" si="20"/>
        <v>0</v>
      </c>
      <c r="F96" s="193"/>
      <c r="G96" s="193"/>
      <c r="H96" s="193"/>
      <c r="I96" s="247">
        <f>IF(G96=0,0,H96/G96*100)</f>
        <v>0</v>
      </c>
      <c r="J96" s="248">
        <f>C96+G96</f>
        <v>2638800</v>
      </c>
      <c r="K96" s="248">
        <f>D96+H96</f>
        <v>0</v>
      </c>
      <c r="L96" s="165">
        <f>IF(J96=0,0,K96/J96*100)</f>
        <v>0</v>
      </c>
    </row>
    <row r="97" spans="1:12" ht="39" customHeight="1">
      <c r="A97" s="136" t="s">
        <v>498</v>
      </c>
      <c r="B97" s="137" t="s">
        <v>370</v>
      </c>
      <c r="C97" s="275">
        <v>1000000</v>
      </c>
      <c r="D97" s="275">
        <v>0</v>
      </c>
      <c r="E97" s="247">
        <f t="shared" si="20"/>
        <v>0</v>
      </c>
      <c r="F97" s="193"/>
      <c r="G97" s="193"/>
      <c r="H97" s="193"/>
      <c r="I97" s="247">
        <f t="shared" si="1"/>
        <v>0</v>
      </c>
      <c r="J97" s="248">
        <f t="shared" si="23"/>
        <v>1000000</v>
      </c>
      <c r="K97" s="248">
        <f t="shared" si="21"/>
        <v>0</v>
      </c>
      <c r="L97" s="165">
        <f t="shared" si="22"/>
        <v>0</v>
      </c>
    </row>
    <row r="98" spans="1:12" ht="43.15" customHeight="1">
      <c r="A98" s="136" t="s">
        <v>499</v>
      </c>
      <c r="B98" s="137" t="s">
        <v>22</v>
      </c>
      <c r="C98" s="275">
        <v>6281500</v>
      </c>
      <c r="D98" s="275">
        <v>2634740.79</v>
      </c>
      <c r="E98" s="247">
        <f t="shared" si="20"/>
        <v>41.944452598901535</v>
      </c>
      <c r="F98" s="193"/>
      <c r="G98" s="193"/>
      <c r="H98" s="193"/>
      <c r="I98" s="247">
        <f t="shared" si="1"/>
        <v>0</v>
      </c>
      <c r="J98" s="248">
        <f t="shared" si="23"/>
        <v>6281500</v>
      </c>
      <c r="K98" s="248">
        <f t="shared" si="21"/>
        <v>2634740.79</v>
      </c>
      <c r="L98" s="165">
        <f t="shared" si="22"/>
        <v>41.944452598901535</v>
      </c>
    </row>
    <row r="99" spans="1:12" ht="37.9" customHeight="1">
      <c r="A99" s="136" t="s">
        <v>500</v>
      </c>
      <c r="B99" s="137" t="s">
        <v>23</v>
      </c>
      <c r="C99" s="275">
        <v>5995689.3399999999</v>
      </c>
      <c r="D99" s="275">
        <v>1019070.38</v>
      </c>
      <c r="E99" s="247">
        <f t="shared" si="20"/>
        <v>16.996717511718177</v>
      </c>
      <c r="F99" s="193">
        <v>0</v>
      </c>
      <c r="G99" s="193">
        <v>0</v>
      </c>
      <c r="H99" s="193">
        <v>0</v>
      </c>
      <c r="I99" s="247">
        <f t="shared" si="1"/>
        <v>0</v>
      </c>
      <c r="J99" s="248">
        <f t="shared" si="23"/>
        <v>5995689.3399999999</v>
      </c>
      <c r="K99" s="248">
        <f t="shared" si="21"/>
        <v>1019070.38</v>
      </c>
      <c r="L99" s="165">
        <f t="shared" si="22"/>
        <v>16.996717511718177</v>
      </c>
    </row>
    <row r="100" spans="1:12" ht="37.9" customHeight="1">
      <c r="A100" s="139" t="s">
        <v>603</v>
      </c>
      <c r="B100" s="137" t="s">
        <v>595</v>
      </c>
      <c r="C100" s="240"/>
      <c r="D100" s="240"/>
      <c r="E100" s="247">
        <f t="shared" si="20"/>
        <v>0</v>
      </c>
      <c r="F100" s="275">
        <v>12298700</v>
      </c>
      <c r="G100" s="275">
        <v>12298700</v>
      </c>
      <c r="H100" s="275">
        <v>0</v>
      </c>
      <c r="I100" s="247">
        <f t="shared" si="1"/>
        <v>0</v>
      </c>
      <c r="J100" s="248">
        <f t="shared" ref="J100:K102" si="24">C100+G100</f>
        <v>12298700</v>
      </c>
      <c r="K100" s="248">
        <f t="shared" si="24"/>
        <v>0</v>
      </c>
      <c r="L100" s="165">
        <f>IF(J100=0,0,K100/J100*100)</f>
        <v>0</v>
      </c>
    </row>
    <row r="101" spans="1:12" ht="37.9" customHeight="1">
      <c r="A101" s="139" t="s">
        <v>738</v>
      </c>
      <c r="B101" s="137" t="s">
        <v>105</v>
      </c>
      <c r="C101" s="275">
        <v>2000000</v>
      </c>
      <c r="D101" s="275">
        <v>1000000</v>
      </c>
      <c r="E101" s="247">
        <f t="shared" si="20"/>
        <v>50</v>
      </c>
      <c r="F101" s="275">
        <v>29039041</v>
      </c>
      <c r="G101" s="275">
        <v>29039041</v>
      </c>
      <c r="H101" s="275">
        <v>1789500</v>
      </c>
      <c r="I101" s="247">
        <f>IF(G101=0,0,H101/G101*100)</f>
        <v>6.1623935859314365</v>
      </c>
      <c r="J101" s="248">
        <f t="shared" si="24"/>
        <v>31039041</v>
      </c>
      <c r="K101" s="248">
        <f t="shared" si="24"/>
        <v>2789500</v>
      </c>
      <c r="L101" s="165">
        <f>IF(J101=0,0,K101/J101*100)</f>
        <v>8.9870688981660223</v>
      </c>
    </row>
    <row r="102" spans="1:12" ht="47.25">
      <c r="A102" s="139" t="s">
        <v>639</v>
      </c>
      <c r="B102" s="137" t="s">
        <v>711</v>
      </c>
      <c r="C102" s="275">
        <v>1154700</v>
      </c>
      <c r="D102" s="275">
        <v>866800</v>
      </c>
      <c r="E102" s="247">
        <f t="shared" si="20"/>
        <v>75.067117000086597</v>
      </c>
      <c r="F102" s="275">
        <v>23000</v>
      </c>
      <c r="G102" s="275">
        <v>23000</v>
      </c>
      <c r="H102" s="275">
        <v>23000</v>
      </c>
      <c r="I102" s="247">
        <f>IF(G102=0,0,H102/G102*100)</f>
        <v>100</v>
      </c>
      <c r="J102" s="248">
        <f t="shared" si="24"/>
        <v>1177700</v>
      </c>
      <c r="K102" s="248">
        <f t="shared" si="24"/>
        <v>889800</v>
      </c>
      <c r="L102" s="165">
        <f>IF(J102=0,0,K102/J102*100)</f>
        <v>75.554046021907112</v>
      </c>
    </row>
    <row r="103" spans="1:12" s="23" customFormat="1" ht="52.15" customHeight="1">
      <c r="A103" s="244" t="s">
        <v>501</v>
      </c>
      <c r="B103" s="138" t="s">
        <v>426</v>
      </c>
      <c r="C103" s="77">
        <f>SUM(C104:C120)</f>
        <v>282163628</v>
      </c>
      <c r="D103" s="77">
        <f>SUM(D104:D120)</f>
        <v>124315395.90000001</v>
      </c>
      <c r="E103" s="245">
        <f t="shared" si="20"/>
        <v>44.057909511994225</v>
      </c>
      <c r="F103" s="77">
        <f>SUM(F104:F120)</f>
        <v>58586000</v>
      </c>
      <c r="G103" s="77">
        <f>SUM(G104:G120)</f>
        <v>97538889.199999988</v>
      </c>
      <c r="H103" s="77">
        <f>SUM(H104:H120)</f>
        <v>53612875.770000003</v>
      </c>
      <c r="I103" s="245">
        <f t="shared" ref="I103:I155" si="25">IF(G103=0,0,H103/G103*100)</f>
        <v>54.965641099386239</v>
      </c>
      <c r="J103" s="77">
        <f>SUM(J104:J120)</f>
        <v>379702517.20000005</v>
      </c>
      <c r="K103" s="77">
        <f>SUM(K104:K120)</f>
        <v>177928271.66999999</v>
      </c>
      <c r="L103" s="246">
        <f>IF(J103=0,0,K103/J103*100)</f>
        <v>46.859913645576427</v>
      </c>
    </row>
    <row r="104" spans="1:12" ht="51" customHeight="1">
      <c r="A104" s="136" t="s">
        <v>502</v>
      </c>
      <c r="B104" s="137" t="s">
        <v>372</v>
      </c>
      <c r="C104" s="275">
        <v>1400000</v>
      </c>
      <c r="D104" s="275">
        <v>261188.82</v>
      </c>
      <c r="E104" s="247">
        <f t="shared" si="20"/>
        <v>18.656344285714287</v>
      </c>
      <c r="F104" s="193">
        <v>0</v>
      </c>
      <c r="G104" s="193">
        <v>0</v>
      </c>
      <c r="H104" s="193">
        <v>0</v>
      </c>
      <c r="I104" s="247">
        <f t="shared" si="25"/>
        <v>0</v>
      </c>
      <c r="J104" s="248">
        <f t="shared" si="23"/>
        <v>1400000</v>
      </c>
      <c r="K104" s="248">
        <f>D104+H104</f>
        <v>261188.82</v>
      </c>
      <c r="L104" s="165">
        <f>IF(J104=0,0,K104/J104*100)</f>
        <v>18.656344285714287</v>
      </c>
    </row>
    <row r="105" spans="1:12" ht="42" customHeight="1">
      <c r="A105" s="136" t="s">
        <v>503</v>
      </c>
      <c r="B105" s="137" t="s">
        <v>373</v>
      </c>
      <c r="C105" s="275">
        <v>200000</v>
      </c>
      <c r="D105" s="275">
        <v>97680.08</v>
      </c>
      <c r="E105" s="247">
        <f t="shared" si="20"/>
        <v>48.840040000000002</v>
      </c>
      <c r="F105" s="193">
        <v>0</v>
      </c>
      <c r="G105" s="193">
        <v>0</v>
      </c>
      <c r="H105" s="193">
        <v>0</v>
      </c>
      <c r="I105" s="247">
        <f t="shared" si="25"/>
        <v>0</v>
      </c>
      <c r="J105" s="248">
        <f t="shared" si="23"/>
        <v>200000</v>
      </c>
      <c r="K105" s="248">
        <f t="shared" ref="K105:K119" si="26">D105+H105</f>
        <v>97680.08</v>
      </c>
      <c r="L105" s="165">
        <f t="shared" ref="L105:L119" si="27">IF(J105=0,0,K105/J105*100)</f>
        <v>48.840040000000002</v>
      </c>
    </row>
    <row r="106" spans="1:12" ht="72" customHeight="1">
      <c r="A106" s="136" t="s">
        <v>504</v>
      </c>
      <c r="B106" s="137" t="s">
        <v>374</v>
      </c>
      <c r="C106" s="275">
        <v>76363828</v>
      </c>
      <c r="D106" s="275">
        <v>35252262.219999999</v>
      </c>
      <c r="E106" s="247">
        <f t="shared" si="20"/>
        <v>46.163560868111539</v>
      </c>
      <c r="F106" s="275">
        <v>21820000</v>
      </c>
      <c r="G106" s="275">
        <v>29105904.73</v>
      </c>
      <c r="H106" s="275">
        <v>10402565.609999999</v>
      </c>
      <c r="I106" s="247">
        <f t="shared" si="25"/>
        <v>35.740396000396032</v>
      </c>
      <c r="J106" s="248">
        <f t="shared" si="23"/>
        <v>105469732.73</v>
      </c>
      <c r="K106" s="248">
        <f t="shared" si="26"/>
        <v>45654827.829999998</v>
      </c>
      <c r="L106" s="165">
        <f t="shared" si="27"/>
        <v>43.287137122908305</v>
      </c>
    </row>
    <row r="107" spans="1:12" ht="118.9" customHeight="1">
      <c r="A107" s="136" t="s">
        <v>505</v>
      </c>
      <c r="B107" s="252" t="s">
        <v>101</v>
      </c>
      <c r="C107" s="275">
        <v>130206500</v>
      </c>
      <c r="D107" s="275">
        <v>58463524.160000004</v>
      </c>
      <c r="E107" s="247">
        <f t="shared" si="20"/>
        <v>44.900618755592077</v>
      </c>
      <c r="F107" s="275">
        <v>35705000</v>
      </c>
      <c r="G107" s="275">
        <v>41541152.07</v>
      </c>
      <c r="H107" s="275">
        <v>16977936.559999999</v>
      </c>
      <c r="I107" s="247">
        <f t="shared" si="25"/>
        <v>40.870162992569114</v>
      </c>
      <c r="J107" s="248">
        <f t="shared" si="23"/>
        <v>171747652.06999999</v>
      </c>
      <c r="K107" s="248">
        <f t="shared" si="26"/>
        <v>75441460.719999999</v>
      </c>
      <c r="L107" s="165">
        <f t="shared" si="27"/>
        <v>43.925759572685145</v>
      </c>
    </row>
    <row r="108" spans="1:12" ht="45.6" customHeight="1">
      <c r="A108" s="136" t="s">
        <v>506</v>
      </c>
      <c r="B108" s="137" t="s">
        <v>124</v>
      </c>
      <c r="C108" s="275">
        <v>20548100</v>
      </c>
      <c r="D108" s="275">
        <v>9049524.9000000004</v>
      </c>
      <c r="E108" s="247">
        <f t="shared" si="20"/>
        <v>44.040689406806472</v>
      </c>
      <c r="F108" s="275">
        <v>981000</v>
      </c>
      <c r="G108" s="275">
        <v>26796152.300000001</v>
      </c>
      <c r="H108" s="275">
        <v>26136693.5</v>
      </c>
      <c r="I108" s="247">
        <f t="shared" si="25"/>
        <v>97.538979504904518</v>
      </c>
      <c r="J108" s="248">
        <f t="shared" si="23"/>
        <v>47344252.299999997</v>
      </c>
      <c r="K108" s="248">
        <f t="shared" si="26"/>
        <v>35186218.399999999</v>
      </c>
      <c r="L108" s="165">
        <f t="shared" si="27"/>
        <v>74.319936825784453</v>
      </c>
    </row>
    <row r="109" spans="1:12" ht="103.15" customHeight="1">
      <c r="A109" s="136" t="s">
        <v>507</v>
      </c>
      <c r="B109" s="178" t="s">
        <v>605</v>
      </c>
      <c r="C109" s="275">
        <v>1551100</v>
      </c>
      <c r="D109" s="275">
        <v>724102</v>
      </c>
      <c r="E109" s="247">
        <f t="shared" si="20"/>
        <v>46.683128102636843</v>
      </c>
      <c r="F109" s="193">
        <v>0</v>
      </c>
      <c r="G109" s="193">
        <v>0</v>
      </c>
      <c r="H109" s="193">
        <v>0</v>
      </c>
      <c r="I109" s="247">
        <f t="shared" si="25"/>
        <v>0</v>
      </c>
      <c r="J109" s="248">
        <f t="shared" si="23"/>
        <v>1551100</v>
      </c>
      <c r="K109" s="248">
        <f t="shared" si="26"/>
        <v>724102</v>
      </c>
      <c r="L109" s="165">
        <f t="shared" si="27"/>
        <v>46.683128102636843</v>
      </c>
    </row>
    <row r="110" spans="1:12" ht="106.15" customHeight="1">
      <c r="A110" s="136" t="s">
        <v>508</v>
      </c>
      <c r="B110" s="178" t="s">
        <v>606</v>
      </c>
      <c r="C110" s="275">
        <v>5939900</v>
      </c>
      <c r="D110" s="275">
        <v>2795409.55</v>
      </c>
      <c r="E110" s="247">
        <f t="shared" si="20"/>
        <v>47.061559117156854</v>
      </c>
      <c r="F110" s="193">
        <v>0</v>
      </c>
      <c r="G110" s="193">
        <v>0</v>
      </c>
      <c r="H110" s="193">
        <v>0</v>
      </c>
      <c r="I110" s="247">
        <f t="shared" si="25"/>
        <v>0</v>
      </c>
      <c r="J110" s="248">
        <f t="shared" si="23"/>
        <v>5939900</v>
      </c>
      <c r="K110" s="248">
        <f t="shared" si="26"/>
        <v>2795409.55</v>
      </c>
      <c r="L110" s="165">
        <f t="shared" si="27"/>
        <v>47.061559117156854</v>
      </c>
    </row>
    <row r="111" spans="1:12" ht="46.9" customHeight="1">
      <c r="A111" s="136" t="s">
        <v>509</v>
      </c>
      <c r="B111" s="137" t="s">
        <v>517</v>
      </c>
      <c r="C111" s="275">
        <v>429000</v>
      </c>
      <c r="D111" s="275">
        <v>0</v>
      </c>
      <c r="E111" s="247">
        <f t="shared" si="20"/>
        <v>0</v>
      </c>
      <c r="F111" s="193">
        <v>0</v>
      </c>
      <c r="G111" s="193">
        <v>0</v>
      </c>
      <c r="H111" s="193">
        <v>0</v>
      </c>
      <c r="I111" s="247">
        <f t="shared" si="25"/>
        <v>0</v>
      </c>
      <c r="J111" s="248">
        <f t="shared" si="23"/>
        <v>429000</v>
      </c>
      <c r="K111" s="248">
        <f t="shared" si="26"/>
        <v>0</v>
      </c>
      <c r="L111" s="165">
        <f t="shared" si="27"/>
        <v>0</v>
      </c>
    </row>
    <row r="112" spans="1:12" ht="27" customHeight="1">
      <c r="A112" s="136" t="s">
        <v>510</v>
      </c>
      <c r="B112" s="137" t="s">
        <v>215</v>
      </c>
      <c r="C112" s="275">
        <v>690000</v>
      </c>
      <c r="D112" s="275">
        <v>233690</v>
      </c>
      <c r="E112" s="247">
        <f t="shared" si="20"/>
        <v>33.868115942028986</v>
      </c>
      <c r="F112" s="193">
        <v>0</v>
      </c>
      <c r="G112" s="193">
        <v>0</v>
      </c>
      <c r="H112" s="193">
        <v>0</v>
      </c>
      <c r="I112" s="247">
        <f t="shared" si="25"/>
        <v>0</v>
      </c>
      <c r="J112" s="248">
        <f t="shared" si="23"/>
        <v>690000</v>
      </c>
      <c r="K112" s="248">
        <f t="shared" si="26"/>
        <v>233690</v>
      </c>
      <c r="L112" s="165">
        <f t="shared" si="27"/>
        <v>33.868115942028986</v>
      </c>
    </row>
    <row r="113" spans="1:12" ht="85.9" customHeight="1">
      <c r="A113" s="136" t="s">
        <v>511</v>
      </c>
      <c r="B113" s="137" t="s">
        <v>518</v>
      </c>
      <c r="C113" s="275">
        <v>7300000</v>
      </c>
      <c r="D113" s="275">
        <v>0</v>
      </c>
      <c r="E113" s="247">
        <f t="shared" si="20"/>
        <v>0</v>
      </c>
      <c r="F113" s="193">
        <v>0</v>
      </c>
      <c r="G113" s="193">
        <v>0</v>
      </c>
      <c r="H113" s="193">
        <v>0</v>
      </c>
      <c r="I113" s="247">
        <f t="shared" si="25"/>
        <v>0</v>
      </c>
      <c r="J113" s="248">
        <f t="shared" si="23"/>
        <v>7300000</v>
      </c>
      <c r="K113" s="248">
        <f t="shared" si="26"/>
        <v>0</v>
      </c>
      <c r="L113" s="165">
        <f t="shared" si="27"/>
        <v>0</v>
      </c>
    </row>
    <row r="114" spans="1:12" ht="75" customHeight="1">
      <c r="A114" s="136" t="s">
        <v>25</v>
      </c>
      <c r="B114" s="137" t="s">
        <v>253</v>
      </c>
      <c r="C114" s="275">
        <v>414300</v>
      </c>
      <c r="D114" s="275">
        <v>203754.63</v>
      </c>
      <c r="E114" s="247">
        <f t="shared" si="20"/>
        <v>49.180456191165824</v>
      </c>
      <c r="F114" s="193">
        <v>0</v>
      </c>
      <c r="G114" s="193">
        <v>0</v>
      </c>
      <c r="H114" s="193">
        <v>0</v>
      </c>
      <c r="I114" s="247">
        <f t="shared" si="25"/>
        <v>0</v>
      </c>
      <c r="J114" s="248">
        <f t="shared" si="23"/>
        <v>414300</v>
      </c>
      <c r="K114" s="248">
        <f t="shared" si="26"/>
        <v>203754.63</v>
      </c>
      <c r="L114" s="165">
        <f t="shared" si="27"/>
        <v>49.180456191165824</v>
      </c>
    </row>
    <row r="115" spans="1:12" ht="52.9" customHeight="1">
      <c r="A115" s="136" t="s">
        <v>512</v>
      </c>
      <c r="B115" s="137" t="s">
        <v>519</v>
      </c>
      <c r="C115" s="275">
        <v>9515900</v>
      </c>
      <c r="D115" s="275">
        <v>4474430.7400000012</v>
      </c>
      <c r="E115" s="247">
        <f t="shared" si="20"/>
        <v>47.020573356172314</v>
      </c>
      <c r="F115" s="193">
        <v>0</v>
      </c>
      <c r="G115" s="193">
        <v>0</v>
      </c>
      <c r="H115" s="193">
        <v>0</v>
      </c>
      <c r="I115" s="247">
        <f t="shared" si="25"/>
        <v>0</v>
      </c>
      <c r="J115" s="248">
        <f t="shared" si="23"/>
        <v>9515900</v>
      </c>
      <c r="K115" s="248">
        <f t="shared" si="26"/>
        <v>4474430.7400000012</v>
      </c>
      <c r="L115" s="165">
        <f t="shared" si="27"/>
        <v>47.020573356172314</v>
      </c>
    </row>
    <row r="116" spans="1:12" ht="63">
      <c r="A116" s="139" t="s">
        <v>318</v>
      </c>
      <c r="B116" s="178" t="s">
        <v>317</v>
      </c>
      <c r="C116" s="275">
        <v>700000</v>
      </c>
      <c r="D116" s="275">
        <v>154000</v>
      </c>
      <c r="E116" s="247">
        <f t="shared" si="20"/>
        <v>22</v>
      </c>
      <c r="F116" s="193">
        <v>0</v>
      </c>
      <c r="G116" s="193">
        <v>0</v>
      </c>
      <c r="H116" s="193">
        <v>0</v>
      </c>
      <c r="I116" s="247">
        <f t="shared" si="25"/>
        <v>0</v>
      </c>
      <c r="J116" s="248">
        <f t="shared" si="23"/>
        <v>700000</v>
      </c>
      <c r="K116" s="248">
        <f>D116+H116</f>
        <v>154000</v>
      </c>
      <c r="L116" s="165">
        <f>IF(J116=0,0,K116/J116*100)</f>
        <v>22</v>
      </c>
    </row>
    <row r="117" spans="1:12" ht="63">
      <c r="A117" s="136" t="s">
        <v>513</v>
      </c>
      <c r="B117" s="137" t="s">
        <v>604</v>
      </c>
      <c r="C117" s="275">
        <v>8217700</v>
      </c>
      <c r="D117" s="275">
        <v>3828615.7199999993</v>
      </c>
      <c r="E117" s="247">
        <f t="shared" si="20"/>
        <v>46.589869671562596</v>
      </c>
      <c r="F117" s="275">
        <v>0</v>
      </c>
      <c r="G117" s="275">
        <v>15680.1</v>
      </c>
      <c r="H117" s="275">
        <v>15680.1</v>
      </c>
      <c r="I117" s="247">
        <f t="shared" si="25"/>
        <v>100</v>
      </c>
      <c r="J117" s="248">
        <f t="shared" si="23"/>
        <v>8233380.0999999996</v>
      </c>
      <c r="K117" s="248">
        <f t="shared" si="26"/>
        <v>3844295.8199999994</v>
      </c>
      <c r="L117" s="165">
        <f t="shared" si="27"/>
        <v>46.691586849002633</v>
      </c>
    </row>
    <row r="118" spans="1:12" ht="31.5">
      <c r="A118" s="136" t="s">
        <v>514</v>
      </c>
      <c r="B118" s="137" t="s">
        <v>93</v>
      </c>
      <c r="C118" s="275">
        <v>15530900</v>
      </c>
      <c r="D118" s="275">
        <v>6719551.29</v>
      </c>
      <c r="E118" s="247">
        <f t="shared" si="20"/>
        <v>43.265691556831868</v>
      </c>
      <c r="F118" s="193">
        <v>0</v>
      </c>
      <c r="G118" s="193">
        <v>0</v>
      </c>
      <c r="H118" s="193">
        <v>0</v>
      </c>
      <c r="I118" s="247">
        <f t="shared" si="25"/>
        <v>0</v>
      </c>
      <c r="J118" s="248">
        <f t="shared" si="23"/>
        <v>15530900</v>
      </c>
      <c r="K118" s="248">
        <f t="shared" si="26"/>
        <v>6719551.29</v>
      </c>
      <c r="L118" s="165">
        <f t="shared" si="27"/>
        <v>43.265691556831868</v>
      </c>
    </row>
    <row r="119" spans="1:12" s="23" customFormat="1" ht="59.45" customHeight="1">
      <c r="A119" s="136" t="s">
        <v>202</v>
      </c>
      <c r="B119" s="137" t="s">
        <v>201</v>
      </c>
      <c r="C119" s="275">
        <v>1150000</v>
      </c>
      <c r="D119" s="275">
        <v>597561.79</v>
      </c>
      <c r="E119" s="247">
        <f t="shared" si="20"/>
        <v>51.961894782608695</v>
      </c>
      <c r="F119" s="193">
        <v>0</v>
      </c>
      <c r="G119" s="193">
        <v>0</v>
      </c>
      <c r="H119" s="193">
        <v>0</v>
      </c>
      <c r="I119" s="247">
        <f t="shared" si="25"/>
        <v>0</v>
      </c>
      <c r="J119" s="248">
        <f t="shared" si="23"/>
        <v>1150000</v>
      </c>
      <c r="K119" s="248">
        <f t="shared" si="26"/>
        <v>597561.79</v>
      </c>
      <c r="L119" s="165">
        <f t="shared" si="27"/>
        <v>51.961894782608695</v>
      </c>
    </row>
    <row r="120" spans="1:12" s="23" customFormat="1" ht="59.45" customHeight="1">
      <c r="A120" s="139" t="s">
        <v>641</v>
      </c>
      <c r="B120" s="137" t="s">
        <v>711</v>
      </c>
      <c r="C120" s="275">
        <v>2006400</v>
      </c>
      <c r="D120" s="275">
        <v>1460100</v>
      </c>
      <c r="E120" s="247">
        <f t="shared" si="20"/>
        <v>72.772129186602868</v>
      </c>
      <c r="F120" s="193">
        <v>80000</v>
      </c>
      <c r="G120" s="193">
        <v>80000</v>
      </c>
      <c r="H120" s="193">
        <v>80000</v>
      </c>
      <c r="I120" s="247">
        <f>IF(G120=0,0,H120/G120*100)</f>
        <v>100</v>
      </c>
      <c r="J120" s="248">
        <f>C120+G120</f>
        <v>2086400</v>
      </c>
      <c r="K120" s="248">
        <f>D120+H120</f>
        <v>1540100</v>
      </c>
      <c r="L120" s="165">
        <f>IF(J120=0,0,K120/J120*100)</f>
        <v>73.816142638036808</v>
      </c>
    </row>
    <row r="121" spans="1:12" s="23" customFormat="1" ht="60" customHeight="1">
      <c r="A121" s="253" t="s">
        <v>205</v>
      </c>
      <c r="B121" s="138" t="s">
        <v>203</v>
      </c>
      <c r="C121" s="254">
        <f>SUM(C122:C126)</f>
        <v>50247398</v>
      </c>
      <c r="D121" s="254">
        <f>SUM(D122:D126)</f>
        <v>27180121.880000003</v>
      </c>
      <c r="E121" s="247">
        <f t="shared" si="20"/>
        <v>54.092595759883935</v>
      </c>
      <c r="F121" s="254">
        <f>SUM(F122:F126)</f>
        <v>150000</v>
      </c>
      <c r="G121" s="254">
        <f>SUM(G122:G126)</f>
        <v>150000</v>
      </c>
      <c r="H121" s="254">
        <f>SUM(H122:H126)</f>
        <v>49950</v>
      </c>
      <c r="I121" s="247">
        <f t="shared" si="25"/>
        <v>33.300000000000004</v>
      </c>
      <c r="J121" s="254">
        <f>SUM(J122:J126)</f>
        <v>50397398</v>
      </c>
      <c r="K121" s="254">
        <f>SUM(K122:K126)</f>
        <v>27230071.880000003</v>
      </c>
      <c r="L121" s="246">
        <f t="shared" ref="L121:L128" si="28">IF(J121=0,0,K121/J121*100)</f>
        <v>54.030709839424652</v>
      </c>
    </row>
    <row r="122" spans="1:12" ht="88.15" customHeight="1">
      <c r="A122" s="136" t="s">
        <v>515</v>
      </c>
      <c r="B122" s="137" t="s">
        <v>604</v>
      </c>
      <c r="C122" s="275">
        <v>23278700</v>
      </c>
      <c r="D122" s="275">
        <v>9027416.5800000001</v>
      </c>
      <c r="E122" s="247">
        <f t="shared" si="20"/>
        <v>38.779728163514285</v>
      </c>
      <c r="F122" s="193">
        <v>50000</v>
      </c>
      <c r="G122" s="193">
        <v>50000</v>
      </c>
      <c r="H122" s="193">
        <v>49950</v>
      </c>
      <c r="I122" s="247">
        <f t="shared" si="25"/>
        <v>99.9</v>
      </c>
      <c r="J122" s="248">
        <f t="shared" si="23"/>
        <v>23328700</v>
      </c>
      <c r="K122" s="248">
        <f>D122+H122</f>
        <v>9077366.5800000001</v>
      </c>
      <c r="L122" s="165">
        <f t="shared" si="28"/>
        <v>38.910726187057143</v>
      </c>
    </row>
    <row r="123" spans="1:12" ht="60" customHeight="1">
      <c r="A123" s="136" t="s">
        <v>516</v>
      </c>
      <c r="B123" s="137" t="s">
        <v>521</v>
      </c>
      <c r="C123" s="275">
        <v>300000</v>
      </c>
      <c r="D123" s="275">
        <v>72404.3</v>
      </c>
      <c r="E123" s="247">
        <f t="shared" si="20"/>
        <v>24.134766666666668</v>
      </c>
      <c r="F123" s="78"/>
      <c r="G123" s="78"/>
      <c r="H123" s="78"/>
      <c r="I123" s="247">
        <f t="shared" si="25"/>
        <v>0</v>
      </c>
      <c r="J123" s="248">
        <f t="shared" si="23"/>
        <v>300000</v>
      </c>
      <c r="K123" s="248">
        <f>D123+H123</f>
        <v>72404.3</v>
      </c>
      <c r="L123" s="165">
        <f t="shared" si="28"/>
        <v>24.134766666666668</v>
      </c>
    </row>
    <row r="124" spans="1:12" ht="31.5">
      <c r="A124" s="139" t="s">
        <v>607</v>
      </c>
      <c r="B124" s="137" t="s">
        <v>608</v>
      </c>
      <c r="C124" s="193"/>
      <c r="D124" s="193"/>
      <c r="E124" s="247">
        <f t="shared" si="20"/>
        <v>0</v>
      </c>
      <c r="F124" s="78">
        <v>100000</v>
      </c>
      <c r="G124" s="78">
        <v>100000</v>
      </c>
      <c r="H124" s="78"/>
      <c r="I124" s="247">
        <f t="shared" si="25"/>
        <v>0</v>
      </c>
      <c r="J124" s="248">
        <f>C124+G124</f>
        <v>100000</v>
      </c>
      <c r="K124" s="248">
        <f>D124+H124</f>
        <v>0</v>
      </c>
      <c r="L124" s="165">
        <f>IF(J124=0,0,K124/J124*100)</f>
        <v>0</v>
      </c>
    </row>
    <row r="125" spans="1:12" ht="110.25">
      <c r="A125" s="139" t="s">
        <v>739</v>
      </c>
      <c r="B125" s="137" t="s">
        <v>703</v>
      </c>
      <c r="C125" s="275">
        <v>26043098</v>
      </c>
      <c r="D125" s="275">
        <v>17621501</v>
      </c>
      <c r="E125" s="247">
        <f t="shared" si="20"/>
        <v>67.662844873524648</v>
      </c>
      <c r="F125" s="78"/>
      <c r="G125" s="78"/>
      <c r="H125" s="78"/>
      <c r="I125" s="247">
        <f>IF(G125=0,0,H125/G125*100)</f>
        <v>0</v>
      </c>
      <c r="J125" s="248">
        <f>C125+G125</f>
        <v>26043098</v>
      </c>
      <c r="K125" s="248">
        <f>D125+H125</f>
        <v>17621501</v>
      </c>
      <c r="L125" s="165">
        <f>IF(J125=0,0,K125/J125*100)</f>
        <v>67.662844873524648</v>
      </c>
    </row>
    <row r="126" spans="1:12" ht="47.25">
      <c r="A126" s="139" t="s">
        <v>642</v>
      </c>
      <c r="B126" s="137" t="s">
        <v>711</v>
      </c>
      <c r="C126" s="275">
        <v>625600</v>
      </c>
      <c r="D126" s="275">
        <v>458800</v>
      </c>
      <c r="E126" s="247">
        <f t="shared" si="20"/>
        <v>73.337595907928389</v>
      </c>
      <c r="F126" s="78"/>
      <c r="G126" s="78"/>
      <c r="H126" s="78"/>
      <c r="I126" s="247">
        <f>IF(G126=0,0,H126/G126*100)</f>
        <v>0</v>
      </c>
      <c r="J126" s="248">
        <f>C126+G126</f>
        <v>625600</v>
      </c>
      <c r="K126" s="248">
        <f>D126+H126</f>
        <v>458800</v>
      </c>
      <c r="L126" s="165">
        <f>IF(J126=0,0,K126/J126*100)</f>
        <v>73.337595907928389</v>
      </c>
    </row>
    <row r="127" spans="1:12" ht="45" customHeight="1">
      <c r="A127" s="255">
        <v>1010000</v>
      </c>
      <c r="B127" s="138" t="s">
        <v>204</v>
      </c>
      <c r="C127" s="254">
        <f>SUM(C128:C137)</f>
        <v>256600600</v>
      </c>
      <c r="D127" s="254">
        <f>SUM(D128:D137)</f>
        <v>126807167.23</v>
      </c>
      <c r="E127" s="247">
        <f t="shared" si="20"/>
        <v>49.418110179789139</v>
      </c>
      <c r="F127" s="254">
        <f>SUM(F128:F137)</f>
        <v>26298000</v>
      </c>
      <c r="G127" s="254">
        <f>SUM(G128:G137)</f>
        <v>33827541.200000003</v>
      </c>
      <c r="H127" s="254">
        <f>SUM(H128:H137)</f>
        <v>14492605.73</v>
      </c>
      <c r="I127" s="247">
        <f t="shared" si="25"/>
        <v>42.842622360031299</v>
      </c>
      <c r="J127" s="254">
        <f>SUM(J128:J137)</f>
        <v>290428141.19999999</v>
      </c>
      <c r="K127" s="254">
        <f>SUM(K128:K137)</f>
        <v>141299772.95999998</v>
      </c>
      <c r="L127" s="246">
        <f t="shared" si="28"/>
        <v>48.652231969041701</v>
      </c>
    </row>
    <row r="128" spans="1:12" ht="61.15" customHeight="1">
      <c r="A128" s="136" t="s">
        <v>26</v>
      </c>
      <c r="B128" s="137" t="s">
        <v>234</v>
      </c>
      <c r="C128" s="275">
        <v>31457100</v>
      </c>
      <c r="D128" s="275">
        <v>16013800.689999999</v>
      </c>
      <c r="E128" s="247">
        <f t="shared" si="20"/>
        <v>50.906792711343385</v>
      </c>
      <c r="F128" s="275">
        <v>1432000</v>
      </c>
      <c r="G128" s="275">
        <v>1432000</v>
      </c>
      <c r="H128" s="275">
        <v>43199</v>
      </c>
      <c r="I128" s="247">
        <f t="shared" si="25"/>
        <v>3.0166899441340784</v>
      </c>
      <c r="J128" s="248">
        <f t="shared" si="23"/>
        <v>32889100</v>
      </c>
      <c r="K128" s="248">
        <f>D128+H128</f>
        <v>16056999.689999999</v>
      </c>
      <c r="L128" s="165">
        <f t="shared" si="28"/>
        <v>48.821645134710288</v>
      </c>
    </row>
    <row r="129" spans="1:12" ht="47.25">
      <c r="A129" s="136" t="s">
        <v>27</v>
      </c>
      <c r="B129" s="137" t="s">
        <v>18</v>
      </c>
      <c r="C129" s="275">
        <v>2700400</v>
      </c>
      <c r="D129" s="275">
        <v>2244504.5</v>
      </c>
      <c r="E129" s="247">
        <f t="shared" si="20"/>
        <v>83.117482595171083</v>
      </c>
      <c r="F129" s="193"/>
      <c r="G129" s="193"/>
      <c r="H129" s="193"/>
      <c r="I129" s="247">
        <f t="shared" si="25"/>
        <v>0</v>
      </c>
      <c r="J129" s="248">
        <f t="shared" si="23"/>
        <v>2700400</v>
      </c>
      <c r="K129" s="248">
        <f t="shared" ref="K129:K136" si="29">D129+H129</f>
        <v>2244504.5</v>
      </c>
      <c r="L129" s="165">
        <f t="shared" ref="L129:L136" si="30">IF(J129=0,0,K129/J129*100)</f>
        <v>83.117482595171083</v>
      </c>
    </row>
    <row r="130" spans="1:12" ht="24.6" customHeight="1">
      <c r="A130" s="136" t="s">
        <v>24</v>
      </c>
      <c r="B130" s="137" t="s">
        <v>522</v>
      </c>
      <c r="C130" s="275">
        <v>47217700</v>
      </c>
      <c r="D130" s="275">
        <v>23709013.190000001</v>
      </c>
      <c r="E130" s="247">
        <f t="shared" si="20"/>
        <v>50.212130599330337</v>
      </c>
      <c r="F130" s="275">
        <v>15390000</v>
      </c>
      <c r="G130" s="275">
        <v>15642766</v>
      </c>
      <c r="H130" s="275">
        <v>6581915.0300000003</v>
      </c>
      <c r="I130" s="247">
        <f t="shared" si="25"/>
        <v>42.076414299107974</v>
      </c>
      <c r="J130" s="248">
        <f t="shared" si="23"/>
        <v>62860466</v>
      </c>
      <c r="K130" s="248">
        <f t="shared" si="29"/>
        <v>30290928.220000003</v>
      </c>
      <c r="L130" s="165">
        <f t="shared" si="30"/>
        <v>48.187565488299121</v>
      </c>
    </row>
    <row r="131" spans="1:12" ht="24.6" customHeight="1">
      <c r="A131" s="136" t="s">
        <v>348</v>
      </c>
      <c r="B131" s="137" t="s">
        <v>523</v>
      </c>
      <c r="C131" s="275">
        <v>53816400</v>
      </c>
      <c r="D131" s="275">
        <v>26167317.489999998</v>
      </c>
      <c r="E131" s="247">
        <f t="shared" si="20"/>
        <v>48.623314621565171</v>
      </c>
      <c r="F131" s="193"/>
      <c r="G131" s="193"/>
      <c r="H131" s="193"/>
      <c r="I131" s="247">
        <f t="shared" si="25"/>
        <v>0</v>
      </c>
      <c r="J131" s="248">
        <f t="shared" si="23"/>
        <v>53816400</v>
      </c>
      <c r="K131" s="248">
        <f t="shared" si="29"/>
        <v>26167317.489999998</v>
      </c>
      <c r="L131" s="165">
        <f t="shared" si="30"/>
        <v>48.623314621565171</v>
      </c>
    </row>
    <row r="132" spans="1:12" ht="52.15" customHeight="1">
      <c r="A132" s="136" t="s">
        <v>254</v>
      </c>
      <c r="B132" s="137" t="s">
        <v>524</v>
      </c>
      <c r="C132" s="275">
        <v>46662400</v>
      </c>
      <c r="D132" s="275">
        <v>23571262.350000001</v>
      </c>
      <c r="E132" s="247">
        <f t="shared" si="20"/>
        <v>50.51446635835277</v>
      </c>
      <c r="F132" s="193"/>
      <c r="G132" s="193"/>
      <c r="H132" s="193"/>
      <c r="I132" s="247">
        <f t="shared" si="25"/>
        <v>0</v>
      </c>
      <c r="J132" s="248">
        <f t="shared" si="23"/>
        <v>46662400</v>
      </c>
      <c r="K132" s="248">
        <f t="shared" si="29"/>
        <v>23571262.350000001</v>
      </c>
      <c r="L132" s="165">
        <f t="shared" si="30"/>
        <v>50.51446635835277</v>
      </c>
    </row>
    <row r="133" spans="1:12" ht="29.45" customHeight="1">
      <c r="A133" s="136" t="s">
        <v>255</v>
      </c>
      <c r="B133" s="137" t="s">
        <v>334</v>
      </c>
      <c r="C133" s="275">
        <v>23215700</v>
      </c>
      <c r="D133" s="275">
        <v>11482908.560000001</v>
      </c>
      <c r="E133" s="247">
        <f t="shared" si="20"/>
        <v>49.46182350736786</v>
      </c>
      <c r="F133" s="275">
        <v>55000</v>
      </c>
      <c r="G133" s="275">
        <v>327047.2</v>
      </c>
      <c r="H133" s="275">
        <v>280971.2</v>
      </c>
      <c r="I133" s="247">
        <f t="shared" si="25"/>
        <v>85.911513689767105</v>
      </c>
      <c r="J133" s="248">
        <f t="shared" si="23"/>
        <v>23542747.199999999</v>
      </c>
      <c r="K133" s="248">
        <f t="shared" si="29"/>
        <v>11763879.76</v>
      </c>
      <c r="L133" s="165">
        <f t="shared" si="30"/>
        <v>49.96816922028539</v>
      </c>
    </row>
    <row r="134" spans="1:12" ht="29.45" customHeight="1">
      <c r="A134" s="136" t="s">
        <v>256</v>
      </c>
      <c r="B134" s="137" t="s">
        <v>335</v>
      </c>
      <c r="C134" s="275">
        <v>42242600</v>
      </c>
      <c r="D134" s="275">
        <v>19767676.43</v>
      </c>
      <c r="E134" s="247">
        <f t="shared" si="20"/>
        <v>46.795595986042528</v>
      </c>
      <c r="F134" s="275">
        <v>8500000</v>
      </c>
      <c r="G134" s="275">
        <v>15504728</v>
      </c>
      <c r="H134" s="275">
        <v>7240770.5</v>
      </c>
      <c r="I134" s="247">
        <f t="shared" si="25"/>
        <v>46.70040325763857</v>
      </c>
      <c r="J134" s="248">
        <f t="shared" si="23"/>
        <v>57747328</v>
      </c>
      <c r="K134" s="248">
        <f t="shared" si="29"/>
        <v>27008446.93</v>
      </c>
      <c r="L134" s="165">
        <f t="shared" si="30"/>
        <v>46.770037446581078</v>
      </c>
    </row>
    <row r="135" spans="1:12" ht="37.9" customHeight="1">
      <c r="A135" s="136" t="s">
        <v>257</v>
      </c>
      <c r="B135" s="137" t="s">
        <v>66</v>
      </c>
      <c r="C135" s="275">
        <v>4378500</v>
      </c>
      <c r="D135" s="275">
        <v>1975981.6400000001</v>
      </c>
      <c r="E135" s="247">
        <f t="shared" si="20"/>
        <v>45.129191275550987</v>
      </c>
      <c r="F135" s="275">
        <v>75000</v>
      </c>
      <c r="G135" s="275">
        <v>75000</v>
      </c>
      <c r="H135" s="275">
        <v>0</v>
      </c>
      <c r="I135" s="247">
        <f t="shared" si="25"/>
        <v>0</v>
      </c>
      <c r="J135" s="248">
        <f t="shared" si="23"/>
        <v>4453500</v>
      </c>
      <c r="K135" s="248">
        <f t="shared" si="29"/>
        <v>1975981.6400000001</v>
      </c>
      <c r="L135" s="165">
        <f t="shared" si="30"/>
        <v>44.369184686201869</v>
      </c>
    </row>
    <row r="136" spans="1:12" ht="28.15" customHeight="1">
      <c r="A136" s="136" t="s">
        <v>258</v>
      </c>
      <c r="B136" s="137" t="s">
        <v>94</v>
      </c>
      <c r="C136" s="275">
        <v>3600000</v>
      </c>
      <c r="D136" s="275">
        <v>913502.38</v>
      </c>
      <c r="E136" s="247">
        <f t="shared" si="20"/>
        <v>25.37506611111111</v>
      </c>
      <c r="F136" s="275">
        <v>800000</v>
      </c>
      <c r="G136" s="275">
        <v>800000</v>
      </c>
      <c r="H136" s="275">
        <v>299750</v>
      </c>
      <c r="I136" s="247">
        <f t="shared" si="25"/>
        <v>37.46875</v>
      </c>
      <c r="J136" s="248">
        <f t="shared" si="23"/>
        <v>4400000</v>
      </c>
      <c r="K136" s="248">
        <f t="shared" si="29"/>
        <v>1213252.3799999999</v>
      </c>
      <c r="L136" s="165">
        <f t="shared" si="30"/>
        <v>27.573917727272722</v>
      </c>
    </row>
    <row r="137" spans="1:12" ht="47.25">
      <c r="A137" s="136">
        <v>1019800</v>
      </c>
      <c r="B137" s="137" t="s">
        <v>711</v>
      </c>
      <c r="C137" s="275">
        <v>1309800</v>
      </c>
      <c r="D137" s="275">
        <v>961200</v>
      </c>
      <c r="E137" s="247">
        <f t="shared" si="20"/>
        <v>73.385249656436102</v>
      </c>
      <c r="F137" s="193">
        <v>46000</v>
      </c>
      <c r="G137" s="193">
        <v>46000</v>
      </c>
      <c r="H137" s="193">
        <v>46000</v>
      </c>
      <c r="I137" s="247">
        <f>IF(G137=0,0,H137/G137*100)</f>
        <v>100</v>
      </c>
      <c r="J137" s="248">
        <f>C137+G137</f>
        <v>1355800</v>
      </c>
      <c r="K137" s="248">
        <f>D137+H137</f>
        <v>1007200</v>
      </c>
      <c r="L137" s="165">
        <f>IF(J137=0,0,K137/J137*100)</f>
        <v>74.288243103702612</v>
      </c>
    </row>
    <row r="138" spans="1:12" ht="74.45" customHeight="1">
      <c r="A138" s="255">
        <v>1210000</v>
      </c>
      <c r="B138" s="256" t="s">
        <v>195</v>
      </c>
      <c r="C138" s="254">
        <f>SUM(C139:C143)</f>
        <v>725400</v>
      </c>
      <c r="D138" s="254">
        <f>SUM(D139:D143)</f>
        <v>450256.25</v>
      </c>
      <c r="E138" s="247">
        <f t="shared" si="20"/>
        <v>62.070064791838988</v>
      </c>
      <c r="F138" s="254">
        <f>SUM(F139:F143)</f>
        <v>4443000</v>
      </c>
      <c r="G138" s="254">
        <f>SUM(G139:G143)</f>
        <v>4443000</v>
      </c>
      <c r="H138" s="254">
        <f>SUM(H139:H143)</f>
        <v>1065900</v>
      </c>
      <c r="I138" s="247">
        <f t="shared" si="25"/>
        <v>23.99054692775152</v>
      </c>
      <c r="J138" s="254">
        <f>SUM(J139:J143)</f>
        <v>5168400</v>
      </c>
      <c r="K138" s="254">
        <f>SUM(K139:K143)</f>
        <v>1516156.25</v>
      </c>
      <c r="L138" s="246">
        <f t="shared" ref="L138:L181" si="31">IF(J138=0,0,K138/J138*100)</f>
        <v>29.335118218404148</v>
      </c>
    </row>
    <row r="139" spans="1:12" ht="37.15" customHeight="1">
      <c r="A139" s="257">
        <v>1216014</v>
      </c>
      <c r="B139" s="178" t="s">
        <v>609</v>
      </c>
      <c r="C139" s="193"/>
      <c r="D139" s="193"/>
      <c r="E139" s="247">
        <f t="shared" ref="E139:E208" si="32">IF(C139=0,0,D139/C139*100)</f>
        <v>0</v>
      </c>
      <c r="F139" s="193">
        <v>920000</v>
      </c>
      <c r="G139" s="193">
        <v>920000</v>
      </c>
      <c r="H139" s="193">
        <v>0</v>
      </c>
      <c r="I139" s="247">
        <f t="shared" si="25"/>
        <v>0</v>
      </c>
      <c r="J139" s="248">
        <f t="shared" si="23"/>
        <v>920000</v>
      </c>
      <c r="K139" s="248">
        <f>D139+H139</f>
        <v>0</v>
      </c>
      <c r="L139" s="165">
        <f>IF(J139=0,0,K139/J139*100)</f>
        <v>0</v>
      </c>
    </row>
    <row r="140" spans="1:12" ht="37.15" customHeight="1">
      <c r="A140" s="257">
        <v>1216091</v>
      </c>
      <c r="B140" s="178" t="s">
        <v>610</v>
      </c>
      <c r="C140" s="193"/>
      <c r="D140" s="193"/>
      <c r="E140" s="247">
        <f t="shared" si="32"/>
        <v>0</v>
      </c>
      <c r="F140" s="193">
        <v>1737800</v>
      </c>
      <c r="G140" s="193">
        <v>1737800</v>
      </c>
      <c r="H140" s="193"/>
      <c r="I140" s="247">
        <f t="shared" si="25"/>
        <v>0</v>
      </c>
      <c r="J140" s="248">
        <f>C140+G140</f>
        <v>1737800</v>
      </c>
      <c r="K140" s="248">
        <f>D140+H140</f>
        <v>0</v>
      </c>
      <c r="L140" s="165">
        <f>IF(J140=0,0,K140/J140*100)</f>
        <v>0</v>
      </c>
    </row>
    <row r="141" spans="1:12" ht="15.75">
      <c r="A141" s="257">
        <v>1217640</v>
      </c>
      <c r="B141" s="258" t="s">
        <v>421</v>
      </c>
      <c r="C141" s="193">
        <v>100000</v>
      </c>
      <c r="D141" s="193">
        <v>1856.25</v>
      </c>
      <c r="E141" s="247">
        <f t="shared" si="32"/>
        <v>1.85625</v>
      </c>
      <c r="F141" s="193"/>
      <c r="G141" s="193"/>
      <c r="H141" s="193"/>
      <c r="I141" s="247">
        <f t="shared" si="25"/>
        <v>0</v>
      </c>
      <c r="J141" s="248">
        <f t="shared" si="23"/>
        <v>100000</v>
      </c>
      <c r="K141" s="248">
        <f>D141+H141</f>
        <v>1856.25</v>
      </c>
      <c r="L141" s="165">
        <f>IF(J141=0,0,K141/J141*100)</f>
        <v>1.85625</v>
      </c>
    </row>
    <row r="142" spans="1:12" ht="47.25">
      <c r="A142" s="257">
        <v>1219720</v>
      </c>
      <c r="B142" s="258" t="s">
        <v>740</v>
      </c>
      <c r="C142" s="193"/>
      <c r="D142" s="193"/>
      <c r="E142" s="247">
        <f t="shared" si="32"/>
        <v>0</v>
      </c>
      <c r="F142" s="193">
        <v>1762200</v>
      </c>
      <c r="G142" s="193">
        <v>1762200</v>
      </c>
      <c r="H142" s="193">
        <v>1042900</v>
      </c>
      <c r="I142" s="247">
        <f>IF(G142=0,0,H142/G142*100)</f>
        <v>59.181704687322664</v>
      </c>
      <c r="J142" s="248">
        <f>C142+G142</f>
        <v>1762200</v>
      </c>
      <c r="K142" s="248">
        <f>D142+H142</f>
        <v>1042900</v>
      </c>
      <c r="L142" s="165">
        <f>IF(J142=0,0,K142/J142*100)</f>
        <v>59.181704687322664</v>
      </c>
    </row>
    <row r="143" spans="1:12" ht="47.25">
      <c r="A143" s="257">
        <v>1219800</v>
      </c>
      <c r="B143" s="137" t="s">
        <v>711</v>
      </c>
      <c r="C143" s="193">
        <v>625400</v>
      </c>
      <c r="D143" s="193">
        <v>448400</v>
      </c>
      <c r="E143" s="247">
        <f t="shared" si="32"/>
        <v>71.698113207547166</v>
      </c>
      <c r="F143" s="193">
        <v>23000</v>
      </c>
      <c r="G143" s="193">
        <v>23000</v>
      </c>
      <c r="H143" s="193">
        <v>23000</v>
      </c>
      <c r="I143" s="247">
        <f>IF(G143=0,0,H143/G143*100)</f>
        <v>100</v>
      </c>
      <c r="J143" s="248">
        <f>C143+G143</f>
        <v>648400</v>
      </c>
      <c r="K143" s="248">
        <f>D143+H143</f>
        <v>471400</v>
      </c>
      <c r="L143" s="165">
        <f>IF(J143=0,0,K143/J143*100)</f>
        <v>72.702035780382474</v>
      </c>
    </row>
    <row r="144" spans="1:12" s="23" customFormat="1" ht="61.9" customHeight="1">
      <c r="A144" s="244" t="s">
        <v>259</v>
      </c>
      <c r="B144" s="259" t="s">
        <v>455</v>
      </c>
      <c r="C144" s="77">
        <f>SUM(C145:C149)</f>
        <v>399200</v>
      </c>
      <c r="D144" s="77">
        <f>SUM(D145:D149)</f>
        <v>269500</v>
      </c>
      <c r="E144" s="247">
        <f t="shared" si="32"/>
        <v>67.510020040080164</v>
      </c>
      <c r="F144" s="77">
        <f>SUM(F145:F149)</f>
        <v>30830000</v>
      </c>
      <c r="G144" s="77">
        <f>SUM(G145:G149)</f>
        <v>30830000</v>
      </c>
      <c r="H144" s="77">
        <f>SUM(H145:H149)</f>
        <v>4177358.1</v>
      </c>
      <c r="I144" s="247">
        <f t="shared" si="25"/>
        <v>13.549653259811873</v>
      </c>
      <c r="J144" s="77">
        <f>SUM(J145:J149)</f>
        <v>31229200</v>
      </c>
      <c r="K144" s="77">
        <f>SUM(K145:K149)</f>
        <v>4446858.0999999996</v>
      </c>
      <c r="L144" s="246">
        <f t="shared" si="31"/>
        <v>14.239423680401675</v>
      </c>
    </row>
    <row r="145" spans="1:13" s="23" customFormat="1" ht="30" customHeight="1">
      <c r="A145" s="136">
        <v>1511300</v>
      </c>
      <c r="B145" s="178" t="s">
        <v>39</v>
      </c>
      <c r="C145" s="77"/>
      <c r="D145" s="77"/>
      <c r="E145" s="247">
        <f t="shared" si="32"/>
        <v>0</v>
      </c>
      <c r="F145" s="275">
        <v>12030000</v>
      </c>
      <c r="G145" s="275">
        <v>12030000</v>
      </c>
      <c r="H145" s="275">
        <v>82304.100000000006</v>
      </c>
      <c r="I145" s="247">
        <f t="shared" si="25"/>
        <v>0.68415710723192025</v>
      </c>
      <c r="J145" s="248">
        <f t="shared" si="23"/>
        <v>12030000</v>
      </c>
      <c r="K145" s="248">
        <f>D145+H145</f>
        <v>82304.100000000006</v>
      </c>
      <c r="L145" s="165">
        <f t="shared" si="31"/>
        <v>0.68415710723192025</v>
      </c>
    </row>
    <row r="146" spans="1:13" ht="27.6" customHeight="1">
      <c r="A146" s="260">
        <v>1512170</v>
      </c>
      <c r="B146" s="178" t="s">
        <v>595</v>
      </c>
      <c r="C146" s="248"/>
      <c r="D146" s="248"/>
      <c r="E146" s="247">
        <f t="shared" si="32"/>
        <v>0</v>
      </c>
      <c r="F146" s="275">
        <v>13300000</v>
      </c>
      <c r="G146" s="275">
        <v>13300000</v>
      </c>
      <c r="H146" s="275">
        <v>0</v>
      </c>
      <c r="I146" s="247">
        <f t="shared" si="25"/>
        <v>0</v>
      </c>
      <c r="J146" s="248">
        <f t="shared" si="23"/>
        <v>13300000</v>
      </c>
      <c r="K146" s="248">
        <f>D146+H146</f>
        <v>0</v>
      </c>
      <c r="L146" s="165">
        <f t="shared" si="31"/>
        <v>0</v>
      </c>
    </row>
    <row r="147" spans="1:13" ht="40.15" customHeight="1">
      <c r="A147" s="260">
        <v>1515070</v>
      </c>
      <c r="B147" s="178" t="s">
        <v>611</v>
      </c>
      <c r="C147" s="248"/>
      <c r="D147" s="248"/>
      <c r="E147" s="247">
        <f t="shared" si="32"/>
        <v>0</v>
      </c>
      <c r="F147" s="275">
        <v>500000</v>
      </c>
      <c r="G147" s="275">
        <v>500000</v>
      </c>
      <c r="H147" s="275">
        <v>0</v>
      </c>
      <c r="I147" s="247">
        <f t="shared" si="25"/>
        <v>0</v>
      </c>
      <c r="J147" s="248">
        <f t="shared" si="23"/>
        <v>500000</v>
      </c>
      <c r="K147" s="248">
        <f>D147+H147</f>
        <v>0</v>
      </c>
      <c r="L147" s="165">
        <f t="shared" si="31"/>
        <v>0</v>
      </c>
    </row>
    <row r="148" spans="1:13" ht="40.15" customHeight="1">
      <c r="A148" s="260">
        <v>1517368</v>
      </c>
      <c r="B148" s="178" t="s">
        <v>741</v>
      </c>
      <c r="C148" s="248"/>
      <c r="D148" s="248"/>
      <c r="E148" s="247">
        <f t="shared" si="32"/>
        <v>0</v>
      </c>
      <c r="F148" s="275">
        <v>5000000</v>
      </c>
      <c r="G148" s="275">
        <v>5000000</v>
      </c>
      <c r="H148" s="275">
        <v>4095054</v>
      </c>
      <c r="I148" s="247">
        <f>IF(G148=0,0,H148/G148*100)</f>
        <v>81.901080000000007</v>
      </c>
      <c r="J148" s="248">
        <f>C148+G148</f>
        <v>5000000</v>
      </c>
      <c r="K148" s="248">
        <f>D148+H148</f>
        <v>4095054</v>
      </c>
      <c r="L148" s="165">
        <f>IF(J148=0,0,K148/J148*100)</f>
        <v>81.901080000000007</v>
      </c>
    </row>
    <row r="149" spans="1:13" ht="47.25">
      <c r="A149" s="260">
        <v>1519800</v>
      </c>
      <c r="B149" s="137" t="s">
        <v>711</v>
      </c>
      <c r="C149" s="248">
        <v>399200</v>
      </c>
      <c r="D149" s="248">
        <v>269500</v>
      </c>
      <c r="E149" s="247">
        <f t="shared" si="32"/>
        <v>67.510020040080164</v>
      </c>
      <c r="F149" s="240"/>
      <c r="G149" s="240"/>
      <c r="H149" s="240"/>
      <c r="I149" s="247">
        <f>IF(G149=0,0,H149/G149*100)</f>
        <v>0</v>
      </c>
      <c r="J149" s="248">
        <f>C149+G149</f>
        <v>399200</v>
      </c>
      <c r="K149" s="248">
        <f>D149+H149</f>
        <v>269500</v>
      </c>
      <c r="L149" s="165">
        <f>IF(J149=0,0,K149/J149*100)</f>
        <v>67.510020040080164</v>
      </c>
    </row>
    <row r="150" spans="1:13" s="23" customFormat="1" ht="57" customHeight="1">
      <c r="A150" s="244" t="s">
        <v>260</v>
      </c>
      <c r="B150" s="138" t="s">
        <v>427</v>
      </c>
      <c r="C150" s="77">
        <f>SUM(C151:C152)</f>
        <v>3076600</v>
      </c>
      <c r="D150" s="77">
        <f>SUM(D151:D152)</f>
        <v>2589300</v>
      </c>
      <c r="E150" s="247">
        <f t="shared" si="32"/>
        <v>84.161086914125988</v>
      </c>
      <c r="F150" s="77">
        <f>SUM(F151:F152)</f>
        <v>0</v>
      </c>
      <c r="G150" s="77">
        <f>SUM(G151:G152)</f>
        <v>0</v>
      </c>
      <c r="H150" s="77">
        <f>SUM(H151:H152)</f>
        <v>0</v>
      </c>
      <c r="I150" s="247">
        <f t="shared" si="25"/>
        <v>0</v>
      </c>
      <c r="J150" s="77">
        <f>SUM(J151:J152)</f>
        <v>3076600</v>
      </c>
      <c r="K150" s="77">
        <f>SUM(K151:K152)</f>
        <v>2589300</v>
      </c>
      <c r="L150" s="246">
        <f t="shared" si="31"/>
        <v>84.161086914125988</v>
      </c>
    </row>
    <row r="151" spans="1:13" ht="48" customHeight="1">
      <c r="A151" s="249" t="s">
        <v>261</v>
      </c>
      <c r="B151" s="250" t="s">
        <v>73</v>
      </c>
      <c r="C151" s="275">
        <v>2450000</v>
      </c>
      <c r="D151" s="275">
        <v>2110100</v>
      </c>
      <c r="E151" s="247">
        <f t="shared" si="32"/>
        <v>86.126530612244906</v>
      </c>
      <c r="F151" s="193"/>
      <c r="G151" s="193"/>
      <c r="H151" s="193"/>
      <c r="I151" s="247">
        <f t="shared" si="25"/>
        <v>0</v>
      </c>
      <c r="J151" s="248">
        <f t="shared" si="23"/>
        <v>2450000</v>
      </c>
      <c r="K151" s="248">
        <f>D151+H151</f>
        <v>2110100</v>
      </c>
      <c r="L151" s="165">
        <f t="shared" si="31"/>
        <v>86.126530612244906</v>
      </c>
    </row>
    <row r="152" spans="1:13" ht="48" customHeight="1">
      <c r="A152" s="249" t="s">
        <v>649</v>
      </c>
      <c r="B152" s="137" t="s">
        <v>711</v>
      </c>
      <c r="C152" s="275">
        <v>626600</v>
      </c>
      <c r="D152" s="275">
        <v>479200</v>
      </c>
      <c r="E152" s="247">
        <f t="shared" si="32"/>
        <v>76.476220874561122</v>
      </c>
      <c r="F152" s="193"/>
      <c r="G152" s="193"/>
      <c r="H152" s="193"/>
      <c r="I152" s="247">
        <f>IF(G152=0,0,H152/G152*100)</f>
        <v>0</v>
      </c>
      <c r="J152" s="248">
        <f>C152+G152</f>
        <v>626600</v>
      </c>
      <c r="K152" s="248">
        <f>D152+H152</f>
        <v>479200</v>
      </c>
      <c r="L152" s="165">
        <f>IF(J152=0,0,K152/J152*100)</f>
        <v>76.476220874561122</v>
      </c>
    </row>
    <row r="153" spans="1:13" s="23" customFormat="1" ht="87" customHeight="1">
      <c r="A153" s="244" t="s">
        <v>262</v>
      </c>
      <c r="B153" s="138" t="s">
        <v>428</v>
      </c>
      <c r="C153" s="77">
        <f>SUM(C154:C159)</f>
        <v>91340100</v>
      </c>
      <c r="D153" s="77">
        <f>SUM(D154:D159)</f>
        <v>46373983.879999995</v>
      </c>
      <c r="E153" s="247">
        <f t="shared" si="32"/>
        <v>50.770673428209513</v>
      </c>
      <c r="F153" s="77">
        <f>SUM(F154:F159)</f>
        <v>22763007</v>
      </c>
      <c r="G153" s="77">
        <f>SUM(G154:G159)</f>
        <v>22763007</v>
      </c>
      <c r="H153" s="77">
        <f>SUM(H154:H159)</f>
        <v>2545200</v>
      </c>
      <c r="I153" s="247">
        <f t="shared" si="25"/>
        <v>11.18129955326201</v>
      </c>
      <c r="J153" s="77">
        <f>SUM(J154:J159)</f>
        <v>114103107</v>
      </c>
      <c r="K153" s="77">
        <f>SUM(K154:K159)</f>
        <v>48919183.879999995</v>
      </c>
      <c r="L153" s="246">
        <f t="shared" si="31"/>
        <v>42.872788626167733</v>
      </c>
      <c r="M153" s="370"/>
    </row>
    <row r="154" spans="1:13" s="23" customFormat="1" ht="29.45" customHeight="1">
      <c r="A154" s="157" t="s">
        <v>417</v>
      </c>
      <c r="B154" s="145" t="s">
        <v>416</v>
      </c>
      <c r="C154" s="275">
        <v>2000000</v>
      </c>
      <c r="D154" s="275">
        <v>319615.46999999997</v>
      </c>
      <c r="E154" s="247">
        <f t="shared" si="32"/>
        <v>15.980773499999998</v>
      </c>
      <c r="F154" s="193">
        <v>0</v>
      </c>
      <c r="G154" s="193">
        <v>0</v>
      </c>
      <c r="H154" s="193">
        <v>0</v>
      </c>
      <c r="I154" s="247">
        <f t="shared" si="25"/>
        <v>0</v>
      </c>
      <c r="J154" s="248">
        <f t="shared" si="23"/>
        <v>2000000</v>
      </c>
      <c r="K154" s="248">
        <f t="shared" ref="K154:K159" si="33">D154+H154</f>
        <v>319615.46999999997</v>
      </c>
      <c r="L154" s="165">
        <f t="shared" si="31"/>
        <v>15.980773499999998</v>
      </c>
    </row>
    <row r="155" spans="1:13" s="23" customFormat="1" ht="60" customHeight="1">
      <c r="A155" s="249" t="s">
        <v>263</v>
      </c>
      <c r="B155" s="261" t="s">
        <v>319</v>
      </c>
      <c r="C155" s="275">
        <v>67592700</v>
      </c>
      <c r="D155" s="275">
        <v>31573836.219999999</v>
      </c>
      <c r="E155" s="247">
        <f t="shared" si="32"/>
        <v>46.711902646291684</v>
      </c>
      <c r="F155" s="193"/>
      <c r="G155" s="193"/>
      <c r="H155" s="193"/>
      <c r="I155" s="247">
        <f t="shared" si="25"/>
        <v>0</v>
      </c>
      <c r="J155" s="248">
        <f>C155+G155</f>
        <v>67592700</v>
      </c>
      <c r="K155" s="248">
        <f t="shared" si="33"/>
        <v>31573836.219999999</v>
      </c>
      <c r="L155" s="165">
        <f t="shared" si="31"/>
        <v>46.711902646291684</v>
      </c>
    </row>
    <row r="156" spans="1:13" ht="31.15" customHeight="1">
      <c r="A156" s="249" t="s">
        <v>287</v>
      </c>
      <c r="B156" s="262" t="s">
        <v>51</v>
      </c>
      <c r="C156" s="275">
        <v>10000000</v>
      </c>
      <c r="D156" s="275">
        <v>2948932.19</v>
      </c>
      <c r="E156" s="247">
        <f t="shared" si="32"/>
        <v>29.4893219</v>
      </c>
      <c r="F156" s="193">
        <v>11317007</v>
      </c>
      <c r="G156" s="193">
        <v>11317007</v>
      </c>
      <c r="H156" s="193">
        <v>99200</v>
      </c>
      <c r="I156" s="247">
        <f t="shared" ref="I156:I211" si="34">IF(G156=0,0,H156/G156*100)</f>
        <v>0.87655684935071621</v>
      </c>
      <c r="J156" s="248">
        <f>C156+G156</f>
        <v>21317007</v>
      </c>
      <c r="K156" s="248">
        <f t="shared" si="33"/>
        <v>3048132.19</v>
      </c>
      <c r="L156" s="165">
        <f t="shared" si="31"/>
        <v>14.29906266860071</v>
      </c>
    </row>
    <row r="157" spans="1:13" ht="94.5">
      <c r="A157" s="249" t="s">
        <v>742</v>
      </c>
      <c r="B157" s="252" t="s">
        <v>743</v>
      </c>
      <c r="C157" s="240"/>
      <c r="D157" s="240"/>
      <c r="E157" s="247">
        <f t="shared" si="32"/>
        <v>0</v>
      </c>
      <c r="F157" s="193">
        <v>10000000</v>
      </c>
      <c r="G157" s="193">
        <v>10000000</v>
      </c>
      <c r="H157" s="193">
        <v>1000000</v>
      </c>
      <c r="I157" s="247">
        <f>IF(G157=0,0,H157/G157*100)</f>
        <v>10</v>
      </c>
      <c r="J157" s="248">
        <f>C157+G157</f>
        <v>10000000</v>
      </c>
      <c r="K157" s="248">
        <f t="shared" si="33"/>
        <v>1000000</v>
      </c>
      <c r="L157" s="165">
        <f>IF(J157=0,0,K157/J157*100)</f>
        <v>10</v>
      </c>
    </row>
    <row r="158" spans="1:13" ht="30.6" customHeight="1">
      <c r="A158" s="249" t="s">
        <v>279</v>
      </c>
      <c r="B158" s="178" t="s">
        <v>105</v>
      </c>
      <c r="C158" s="240">
        <v>10900000</v>
      </c>
      <c r="D158" s="240">
        <v>10900000</v>
      </c>
      <c r="E158" s="247">
        <f t="shared" si="32"/>
        <v>100</v>
      </c>
      <c r="F158" s="193"/>
      <c r="G158" s="193"/>
      <c r="H158" s="193"/>
      <c r="I158" s="247">
        <f t="shared" si="34"/>
        <v>0</v>
      </c>
      <c r="J158" s="248">
        <f>C158+G158</f>
        <v>10900000</v>
      </c>
      <c r="K158" s="248">
        <f t="shared" si="33"/>
        <v>10900000</v>
      </c>
      <c r="L158" s="165">
        <f>IF(J158=0,0,K158/J158*100)</f>
        <v>100</v>
      </c>
    </row>
    <row r="159" spans="1:13" ht="47.25">
      <c r="A159" s="249" t="s">
        <v>651</v>
      </c>
      <c r="B159" s="137" t="s">
        <v>711</v>
      </c>
      <c r="C159" s="240">
        <v>847400</v>
      </c>
      <c r="D159" s="240">
        <v>631600</v>
      </c>
      <c r="E159" s="247">
        <f t="shared" si="32"/>
        <v>74.533868303044599</v>
      </c>
      <c r="F159" s="193">
        <v>1446000</v>
      </c>
      <c r="G159" s="193">
        <v>1446000</v>
      </c>
      <c r="H159" s="193">
        <v>1446000</v>
      </c>
      <c r="I159" s="247">
        <f>IF(G159=0,0,H159/G159*100)</f>
        <v>100</v>
      </c>
      <c r="J159" s="248">
        <f>C159+G159</f>
        <v>2293400</v>
      </c>
      <c r="K159" s="248">
        <f t="shared" si="33"/>
        <v>2077600</v>
      </c>
      <c r="L159" s="165">
        <f>IF(J159=0,0,K159/J159*100)</f>
        <v>90.59038981424959</v>
      </c>
    </row>
    <row r="160" spans="1:13" ht="63" customHeight="1">
      <c r="A160" s="244" t="s">
        <v>320</v>
      </c>
      <c r="B160" s="138" t="s">
        <v>429</v>
      </c>
      <c r="C160" s="77">
        <f>SUM(C161:C164)</f>
        <v>10578100</v>
      </c>
      <c r="D160" s="77">
        <f>SUM(D161:D164)</f>
        <v>3910143.58</v>
      </c>
      <c r="E160" s="247">
        <f t="shared" si="32"/>
        <v>36.964517068282582</v>
      </c>
      <c r="F160" s="77">
        <f>SUM(F161:F164)</f>
        <v>0</v>
      </c>
      <c r="G160" s="77">
        <f>SUM(G161:G164)</f>
        <v>0</v>
      </c>
      <c r="H160" s="77">
        <f>SUM(H161:H164)</f>
        <v>0</v>
      </c>
      <c r="I160" s="247">
        <f t="shared" si="34"/>
        <v>0</v>
      </c>
      <c r="J160" s="77">
        <f>SUM(J161:J164)</f>
        <v>10578100</v>
      </c>
      <c r="K160" s="77">
        <f>SUM(K161:K164)</f>
        <v>3910143.58</v>
      </c>
      <c r="L160" s="165">
        <f t="shared" si="31"/>
        <v>36.964517068282582</v>
      </c>
    </row>
    <row r="161" spans="1:12" ht="44.45" customHeight="1">
      <c r="A161" s="249" t="s">
        <v>321</v>
      </c>
      <c r="B161" s="263" t="s">
        <v>96</v>
      </c>
      <c r="C161" s="275">
        <v>1000000</v>
      </c>
      <c r="D161" s="275">
        <v>0</v>
      </c>
      <c r="E161" s="247">
        <f t="shared" si="32"/>
        <v>0</v>
      </c>
      <c r="F161" s="193"/>
      <c r="G161" s="193"/>
      <c r="H161" s="193"/>
      <c r="I161" s="247">
        <f t="shared" si="34"/>
        <v>0</v>
      </c>
      <c r="J161" s="248">
        <f t="shared" ref="J161:K164" si="35">C161+G161</f>
        <v>1000000</v>
      </c>
      <c r="K161" s="248">
        <f t="shared" si="35"/>
        <v>0</v>
      </c>
      <c r="L161" s="165">
        <f t="shared" si="31"/>
        <v>0</v>
      </c>
    </row>
    <row r="162" spans="1:12" ht="44.45" customHeight="1">
      <c r="A162" s="249" t="s">
        <v>419</v>
      </c>
      <c r="B162" s="145" t="s">
        <v>418</v>
      </c>
      <c r="C162" s="275">
        <v>5050200</v>
      </c>
      <c r="D162" s="275">
        <v>2134146.69</v>
      </c>
      <c r="E162" s="247">
        <f t="shared" si="32"/>
        <v>42.258656884875847</v>
      </c>
      <c r="F162" s="193">
        <v>0</v>
      </c>
      <c r="G162" s="193">
        <v>0</v>
      </c>
      <c r="H162" s="193">
        <v>0</v>
      </c>
      <c r="I162" s="247">
        <f t="shared" si="34"/>
        <v>0</v>
      </c>
      <c r="J162" s="248">
        <f t="shared" si="35"/>
        <v>5050200</v>
      </c>
      <c r="K162" s="248">
        <f t="shared" si="35"/>
        <v>2134146.69</v>
      </c>
      <c r="L162" s="165">
        <f t="shared" si="31"/>
        <v>42.258656884875847</v>
      </c>
    </row>
    <row r="163" spans="1:12" ht="35.25" customHeight="1">
      <c r="A163" s="249" t="s">
        <v>84</v>
      </c>
      <c r="B163" s="250" t="s">
        <v>51</v>
      </c>
      <c r="C163" s="275">
        <v>3900000</v>
      </c>
      <c r="D163" s="275">
        <v>1309696.8899999999</v>
      </c>
      <c r="E163" s="247">
        <f t="shared" si="32"/>
        <v>33.581971538461538</v>
      </c>
      <c r="F163" s="193">
        <v>0</v>
      </c>
      <c r="G163" s="193">
        <v>0</v>
      </c>
      <c r="H163" s="193">
        <v>0</v>
      </c>
      <c r="I163" s="247">
        <f t="shared" si="34"/>
        <v>0</v>
      </c>
      <c r="J163" s="248">
        <f t="shared" si="35"/>
        <v>3900000</v>
      </c>
      <c r="K163" s="248">
        <f t="shared" si="35"/>
        <v>1309696.8899999999</v>
      </c>
      <c r="L163" s="165">
        <f t="shared" si="31"/>
        <v>33.581971538461538</v>
      </c>
    </row>
    <row r="164" spans="1:12" ht="47.25">
      <c r="A164" s="249" t="s">
        <v>653</v>
      </c>
      <c r="B164" s="137" t="s">
        <v>711</v>
      </c>
      <c r="C164" s="275">
        <v>627900</v>
      </c>
      <c r="D164" s="275">
        <v>466300</v>
      </c>
      <c r="E164" s="247">
        <f t="shared" si="32"/>
        <v>74.263417741678623</v>
      </c>
      <c r="F164" s="193"/>
      <c r="G164" s="193"/>
      <c r="H164" s="193"/>
      <c r="I164" s="247">
        <f>IF(G164=0,0,H164/G164*100)</f>
        <v>0</v>
      </c>
      <c r="J164" s="248">
        <f t="shared" si="35"/>
        <v>627900</v>
      </c>
      <c r="K164" s="248">
        <f t="shared" si="35"/>
        <v>466300</v>
      </c>
      <c r="L164" s="165">
        <f>IF(J164=0,0,K164/J164*100)</f>
        <v>74.263417741678623</v>
      </c>
    </row>
    <row r="165" spans="1:12" s="23" customFormat="1" ht="66" customHeight="1">
      <c r="A165" s="244" t="s">
        <v>264</v>
      </c>
      <c r="B165" s="138" t="s">
        <v>430</v>
      </c>
      <c r="C165" s="77">
        <f>SUM(C166:C169)</f>
        <v>4946300</v>
      </c>
      <c r="D165" s="77">
        <f>SUM(D166:D169)</f>
        <v>2332171.31</v>
      </c>
      <c r="E165" s="247">
        <f t="shared" si="32"/>
        <v>47.14981521541354</v>
      </c>
      <c r="F165" s="77">
        <f>SUM(F166:F169)</f>
        <v>46000</v>
      </c>
      <c r="G165" s="77">
        <f>SUM(G166:G169)</f>
        <v>46000</v>
      </c>
      <c r="H165" s="77">
        <f>SUM(H166:H169)</f>
        <v>46000</v>
      </c>
      <c r="I165" s="247">
        <f t="shared" si="34"/>
        <v>100</v>
      </c>
      <c r="J165" s="77">
        <f>SUM(J166:J169)</f>
        <v>4992300</v>
      </c>
      <c r="K165" s="77">
        <f>SUM(K166:K169)</f>
        <v>2378171.31</v>
      </c>
      <c r="L165" s="246">
        <f t="shared" si="31"/>
        <v>47.636786851751701</v>
      </c>
    </row>
    <row r="166" spans="1:12" s="23" customFormat="1" ht="22.9" customHeight="1">
      <c r="A166" s="157" t="s">
        <v>194</v>
      </c>
      <c r="B166" s="145" t="s">
        <v>94</v>
      </c>
      <c r="C166" s="275">
        <v>1886000</v>
      </c>
      <c r="D166" s="275">
        <v>788685.54</v>
      </c>
      <c r="E166" s="247">
        <f t="shared" si="32"/>
        <v>41.817897136797455</v>
      </c>
      <c r="F166" s="264"/>
      <c r="G166" s="264"/>
      <c r="H166" s="264"/>
      <c r="I166" s="247">
        <f t="shared" si="34"/>
        <v>0</v>
      </c>
      <c r="J166" s="248">
        <f>C166+G166</f>
        <v>1886000</v>
      </c>
      <c r="K166" s="248">
        <f t="shared" ref="K166:K174" si="36">D166+H166</f>
        <v>788685.54</v>
      </c>
      <c r="L166" s="165">
        <f t="shared" si="31"/>
        <v>41.817897136797455</v>
      </c>
    </row>
    <row r="167" spans="1:12" ht="41.45" customHeight="1">
      <c r="A167" s="249" t="s">
        <v>265</v>
      </c>
      <c r="B167" s="178" t="s">
        <v>594</v>
      </c>
      <c r="C167" s="275">
        <v>800000</v>
      </c>
      <c r="D167" s="275">
        <v>297565.77</v>
      </c>
      <c r="E167" s="247">
        <f t="shared" si="32"/>
        <v>37.195721250000005</v>
      </c>
      <c r="F167" s="248"/>
      <c r="G167" s="248"/>
      <c r="H167" s="248"/>
      <c r="I167" s="247">
        <f t="shared" si="34"/>
        <v>0</v>
      </c>
      <c r="J167" s="248">
        <f>C167+G167</f>
        <v>800000</v>
      </c>
      <c r="K167" s="248">
        <f t="shared" si="36"/>
        <v>297565.77</v>
      </c>
      <c r="L167" s="165">
        <f t="shared" si="31"/>
        <v>37.195721250000005</v>
      </c>
    </row>
    <row r="168" spans="1:12" ht="28.9" customHeight="1">
      <c r="A168" s="249" t="s">
        <v>266</v>
      </c>
      <c r="B168" s="178" t="s">
        <v>612</v>
      </c>
      <c r="C168" s="275">
        <v>800000</v>
      </c>
      <c r="D168" s="275">
        <v>181620</v>
      </c>
      <c r="E168" s="247">
        <f t="shared" si="32"/>
        <v>22.702500000000001</v>
      </c>
      <c r="F168" s="248"/>
      <c r="G168" s="248"/>
      <c r="H168" s="248"/>
      <c r="I168" s="247">
        <f t="shared" si="34"/>
        <v>0</v>
      </c>
      <c r="J168" s="248">
        <f>C168+G168</f>
        <v>800000</v>
      </c>
      <c r="K168" s="248">
        <f t="shared" si="36"/>
        <v>181620</v>
      </c>
      <c r="L168" s="165">
        <f t="shared" si="31"/>
        <v>22.702500000000001</v>
      </c>
    </row>
    <row r="169" spans="1:12" ht="47.25">
      <c r="A169" s="249" t="s">
        <v>654</v>
      </c>
      <c r="B169" s="137" t="s">
        <v>711</v>
      </c>
      <c r="C169" s="275">
        <v>1460300</v>
      </c>
      <c r="D169" s="275">
        <v>1064300</v>
      </c>
      <c r="E169" s="247">
        <f t="shared" si="32"/>
        <v>72.88228446209682</v>
      </c>
      <c r="F169" s="248">
        <v>46000</v>
      </c>
      <c r="G169" s="248">
        <v>46000</v>
      </c>
      <c r="H169" s="248">
        <v>46000</v>
      </c>
      <c r="I169" s="247">
        <f>IF(G169=0,0,H169/G169*100)</f>
        <v>100</v>
      </c>
      <c r="J169" s="248">
        <f>C169+G169</f>
        <v>1506300</v>
      </c>
      <c r="K169" s="248">
        <f>D169+H169</f>
        <v>1110300</v>
      </c>
      <c r="L169" s="165">
        <f>IF(J169=0,0,K169/J169*100)</f>
        <v>73.710416251742686</v>
      </c>
    </row>
    <row r="170" spans="1:12" s="23" customFormat="1" ht="58.9" customHeight="1">
      <c r="A170" s="244" t="s">
        <v>267</v>
      </c>
      <c r="B170" s="138" t="s">
        <v>431</v>
      </c>
      <c r="C170" s="77">
        <f>SUM(C171:C172)</f>
        <v>21624100</v>
      </c>
      <c r="D170" s="77">
        <f>SUM(D171:D172)</f>
        <v>1849297.47</v>
      </c>
      <c r="E170" s="247">
        <f t="shared" si="32"/>
        <v>8.5520205233975055</v>
      </c>
      <c r="F170" s="77">
        <f>SUM(F171:F172)</f>
        <v>0</v>
      </c>
      <c r="G170" s="77">
        <f>SUM(G171:G172)</f>
        <v>0</v>
      </c>
      <c r="H170" s="77">
        <f>SUM(H171:H172)</f>
        <v>0</v>
      </c>
      <c r="I170" s="247">
        <f t="shared" si="34"/>
        <v>0</v>
      </c>
      <c r="J170" s="77">
        <f>SUM(J171:J172)</f>
        <v>21624100</v>
      </c>
      <c r="K170" s="77">
        <f>SUM(K171:K172)</f>
        <v>1849297.47</v>
      </c>
      <c r="L170" s="246">
        <f t="shared" si="31"/>
        <v>8.5520205233975055</v>
      </c>
    </row>
    <row r="171" spans="1:12" ht="43.15" customHeight="1">
      <c r="A171" s="249" t="s">
        <v>268</v>
      </c>
      <c r="B171" s="250" t="s">
        <v>525</v>
      </c>
      <c r="C171" s="193">
        <v>20317000</v>
      </c>
      <c r="D171" s="193">
        <v>852397.47</v>
      </c>
      <c r="E171" s="247">
        <f t="shared" si="32"/>
        <v>4.1954888517005458</v>
      </c>
      <c r="F171" s="248"/>
      <c r="G171" s="248"/>
      <c r="H171" s="248"/>
      <c r="I171" s="247">
        <f t="shared" si="34"/>
        <v>0</v>
      </c>
      <c r="J171" s="248">
        <f>C171+G171</f>
        <v>20317000</v>
      </c>
      <c r="K171" s="248">
        <f t="shared" si="36"/>
        <v>852397.47</v>
      </c>
      <c r="L171" s="165">
        <f t="shared" si="31"/>
        <v>4.1954888517005458</v>
      </c>
    </row>
    <row r="172" spans="1:12" ht="43.15" customHeight="1">
      <c r="A172" s="249" t="s">
        <v>655</v>
      </c>
      <c r="B172" s="137" t="s">
        <v>711</v>
      </c>
      <c r="C172" s="193">
        <v>1307100</v>
      </c>
      <c r="D172" s="193">
        <v>996900</v>
      </c>
      <c r="E172" s="247">
        <f t="shared" si="32"/>
        <v>76.268074363093874</v>
      </c>
      <c r="F172" s="248"/>
      <c r="G172" s="248"/>
      <c r="H172" s="248"/>
      <c r="I172" s="247">
        <f>IF(G172=0,0,H172/G172*100)</f>
        <v>0</v>
      </c>
      <c r="J172" s="248">
        <f>C172+G172</f>
        <v>1307100</v>
      </c>
      <c r="K172" s="248">
        <f>D172+H172</f>
        <v>996900</v>
      </c>
      <c r="L172" s="165">
        <f>IF(J172=0,0,K172/J172*100)</f>
        <v>76.268074363093874</v>
      </c>
    </row>
    <row r="173" spans="1:12" s="23" customFormat="1" ht="58.9" customHeight="1">
      <c r="A173" s="244" t="s">
        <v>125</v>
      </c>
      <c r="B173" s="138" t="s">
        <v>432</v>
      </c>
      <c r="C173" s="77">
        <f>SUM(C174:C175)</f>
        <v>1745300</v>
      </c>
      <c r="D173" s="77">
        <f>SUM(D174:D175)</f>
        <v>958032.8</v>
      </c>
      <c r="E173" s="247">
        <f t="shared" si="32"/>
        <v>54.892156076319267</v>
      </c>
      <c r="F173" s="77">
        <f>SUM(F174:F175)</f>
        <v>23000</v>
      </c>
      <c r="G173" s="77">
        <f>SUM(G174:G175)</f>
        <v>23000</v>
      </c>
      <c r="H173" s="77">
        <f>SUM(H174:H175)</f>
        <v>23000</v>
      </c>
      <c r="I173" s="247">
        <f t="shared" si="34"/>
        <v>100</v>
      </c>
      <c r="J173" s="77">
        <f>SUM(J174:J175)</f>
        <v>1768300</v>
      </c>
      <c r="K173" s="77">
        <f>SUM(K174:K175)</f>
        <v>981032.8</v>
      </c>
      <c r="L173" s="246">
        <f t="shared" si="31"/>
        <v>55.478866708137765</v>
      </c>
    </row>
    <row r="174" spans="1:12" ht="45" customHeight="1">
      <c r="A174" s="249" t="s">
        <v>126</v>
      </c>
      <c r="B174" s="250" t="s">
        <v>43</v>
      </c>
      <c r="C174" s="193">
        <v>1160000</v>
      </c>
      <c r="D174" s="193">
        <v>530232.80000000005</v>
      </c>
      <c r="E174" s="247">
        <f t="shared" si="32"/>
        <v>45.70972413793104</v>
      </c>
      <c r="F174" s="265"/>
      <c r="G174" s="265"/>
      <c r="H174" s="265"/>
      <c r="I174" s="247">
        <f t="shared" si="34"/>
        <v>0</v>
      </c>
      <c r="J174" s="248">
        <f>C174+G174</f>
        <v>1160000</v>
      </c>
      <c r="K174" s="248">
        <f t="shared" si="36"/>
        <v>530232.80000000005</v>
      </c>
      <c r="L174" s="165">
        <f t="shared" si="31"/>
        <v>45.70972413793104</v>
      </c>
    </row>
    <row r="175" spans="1:12" ht="45" customHeight="1">
      <c r="A175" s="249" t="s">
        <v>656</v>
      </c>
      <c r="B175" s="137" t="s">
        <v>711</v>
      </c>
      <c r="C175" s="193">
        <v>585300</v>
      </c>
      <c r="D175" s="193">
        <v>427800</v>
      </c>
      <c r="E175" s="247">
        <f t="shared" si="32"/>
        <v>73.090722706304462</v>
      </c>
      <c r="F175" s="265">
        <v>23000</v>
      </c>
      <c r="G175" s="265">
        <v>23000</v>
      </c>
      <c r="H175" s="265">
        <v>23000</v>
      </c>
      <c r="I175" s="247">
        <f t="shared" si="34"/>
        <v>100</v>
      </c>
      <c r="J175" s="248">
        <f>C175+G175</f>
        <v>608300</v>
      </c>
      <c r="K175" s="248">
        <f>D175+H175</f>
        <v>450800</v>
      </c>
      <c r="L175" s="165">
        <f>IF(J175=0,0,K175/J175*100)</f>
        <v>74.108170310701965</v>
      </c>
    </row>
    <row r="176" spans="1:12" s="23" customFormat="1" ht="58.9" customHeight="1">
      <c r="A176" s="244" t="s">
        <v>127</v>
      </c>
      <c r="B176" s="138" t="s">
        <v>433</v>
      </c>
      <c r="C176" s="77">
        <f>SUM(C177:C178)</f>
        <v>2231700</v>
      </c>
      <c r="D176" s="77">
        <f>SUM(D177:D178)</f>
        <v>987729</v>
      </c>
      <c r="E176" s="247">
        <f t="shared" si="32"/>
        <v>44.259040193574407</v>
      </c>
      <c r="F176" s="77">
        <f>SUM(F177:F178)</f>
        <v>60000</v>
      </c>
      <c r="G176" s="77">
        <f>SUM(G177:G178)</f>
        <v>60000</v>
      </c>
      <c r="H176" s="77">
        <f>SUM(H177:H178)</f>
        <v>60000</v>
      </c>
      <c r="I176" s="247">
        <f t="shared" si="34"/>
        <v>100</v>
      </c>
      <c r="J176" s="77">
        <f>SUM(J177:J178)</f>
        <v>2291700</v>
      </c>
      <c r="K176" s="77">
        <f>SUM(K177:K178)</f>
        <v>1047729</v>
      </c>
      <c r="L176" s="246">
        <f t="shared" si="31"/>
        <v>45.718418641183398</v>
      </c>
    </row>
    <row r="177" spans="1:12" ht="44.45" customHeight="1">
      <c r="A177" s="249" t="s">
        <v>128</v>
      </c>
      <c r="B177" s="250" t="s">
        <v>529</v>
      </c>
      <c r="C177" s="193">
        <v>1450000</v>
      </c>
      <c r="D177" s="193">
        <v>415229</v>
      </c>
      <c r="E177" s="247">
        <f t="shared" si="32"/>
        <v>28.636482758620691</v>
      </c>
      <c r="F177" s="248"/>
      <c r="G177" s="248"/>
      <c r="H177" s="248"/>
      <c r="I177" s="247">
        <f t="shared" si="34"/>
        <v>0</v>
      </c>
      <c r="J177" s="248">
        <f>C177+G177</f>
        <v>1450000</v>
      </c>
      <c r="K177" s="248">
        <f>D177+H177</f>
        <v>415229</v>
      </c>
      <c r="L177" s="165">
        <f t="shared" si="31"/>
        <v>28.636482758620691</v>
      </c>
    </row>
    <row r="178" spans="1:12" ht="44.45" customHeight="1">
      <c r="A178" s="249" t="s">
        <v>657</v>
      </c>
      <c r="B178" s="137" t="s">
        <v>711</v>
      </c>
      <c r="C178" s="193">
        <v>781700</v>
      </c>
      <c r="D178" s="193">
        <v>572500</v>
      </c>
      <c r="E178" s="247">
        <f t="shared" si="32"/>
        <v>73.237815018549313</v>
      </c>
      <c r="F178" s="248">
        <v>60000</v>
      </c>
      <c r="G178" s="248">
        <v>60000</v>
      </c>
      <c r="H178" s="248">
        <v>60000</v>
      </c>
      <c r="I178" s="247">
        <f>IF(G178=0,0,H178/G178*100)</f>
        <v>100</v>
      </c>
      <c r="J178" s="248">
        <f>C178+G178</f>
        <v>841700</v>
      </c>
      <c r="K178" s="248">
        <f>D178+H178</f>
        <v>632500</v>
      </c>
      <c r="L178" s="165">
        <f>IF(J178=0,0,K178/J178*100)</f>
        <v>75.145538790542957</v>
      </c>
    </row>
    <row r="179" spans="1:12" s="23" customFormat="1" ht="66" customHeight="1">
      <c r="A179" s="244" t="s">
        <v>129</v>
      </c>
      <c r="B179" s="138" t="s">
        <v>434</v>
      </c>
      <c r="C179" s="77">
        <f>SUM(C180:C188)</f>
        <v>33003787.530000001</v>
      </c>
      <c r="D179" s="77">
        <f>SUM(D180:D188)</f>
        <v>5794210.2200000007</v>
      </c>
      <c r="E179" s="247">
        <f t="shared" si="32"/>
        <v>17.556197799216655</v>
      </c>
      <c r="F179" s="77">
        <f>SUM(F180:F188)</f>
        <v>14518209</v>
      </c>
      <c r="G179" s="77">
        <f>SUM(G180:G188)</f>
        <v>14518209</v>
      </c>
      <c r="H179" s="77">
        <f>SUM(H180:H188)</f>
        <v>8262000</v>
      </c>
      <c r="I179" s="247">
        <f t="shared" si="34"/>
        <v>56.907845864458906</v>
      </c>
      <c r="J179" s="77">
        <f>SUM(J180:J188)</f>
        <v>47521996.530000001</v>
      </c>
      <c r="K179" s="77">
        <f>SUM(K180:K188)</f>
        <v>14056210.220000001</v>
      </c>
      <c r="L179" s="246">
        <f t="shared" si="31"/>
        <v>29.578324242178045</v>
      </c>
    </row>
    <row r="180" spans="1:12" s="23" customFormat="1" ht="48.75" customHeight="1">
      <c r="A180" s="249" t="s">
        <v>576</v>
      </c>
      <c r="B180" s="178" t="s">
        <v>624</v>
      </c>
      <c r="C180" s="266"/>
      <c r="D180" s="266"/>
      <c r="E180" s="247">
        <f t="shared" si="32"/>
        <v>0</v>
      </c>
      <c r="F180" s="266">
        <v>2500000</v>
      </c>
      <c r="G180" s="266">
        <v>2500000</v>
      </c>
      <c r="H180" s="266"/>
      <c r="I180" s="247">
        <f t="shared" si="34"/>
        <v>0</v>
      </c>
      <c r="J180" s="248">
        <f t="shared" ref="J180:J188" si="37">C180+G180</f>
        <v>2500000</v>
      </c>
      <c r="K180" s="248">
        <f t="shared" ref="K180:K188" si="38">D180+H180</f>
        <v>0</v>
      </c>
      <c r="L180" s="165">
        <f>IF(J180=0,0,K180/J180*100)</f>
        <v>0</v>
      </c>
    </row>
    <row r="181" spans="1:12" s="23" customFormat="1" ht="66" customHeight="1">
      <c r="A181" s="157" t="s">
        <v>197</v>
      </c>
      <c r="B181" s="145" t="s">
        <v>196</v>
      </c>
      <c r="C181" s="275">
        <v>950000</v>
      </c>
      <c r="D181" s="275">
        <v>470000</v>
      </c>
      <c r="E181" s="247">
        <f>IF(C181=0,0,D181/C181*100)</f>
        <v>49.473684210526315</v>
      </c>
      <c r="F181" s="193">
        <v>256209</v>
      </c>
      <c r="G181" s="193">
        <v>256209</v>
      </c>
      <c r="H181" s="193"/>
      <c r="I181" s="247">
        <f>IF(G181=0,0,H181/G181*100)</f>
        <v>0</v>
      </c>
      <c r="J181" s="248">
        <f t="shared" si="37"/>
        <v>1206209</v>
      </c>
      <c r="K181" s="248">
        <f t="shared" si="38"/>
        <v>470000</v>
      </c>
      <c r="L181" s="165">
        <f t="shared" si="31"/>
        <v>38.965054978034487</v>
      </c>
    </row>
    <row r="182" spans="1:12" ht="43.9" customHeight="1">
      <c r="A182" s="249" t="s">
        <v>130</v>
      </c>
      <c r="B182" s="250" t="s">
        <v>530</v>
      </c>
      <c r="C182" s="275">
        <v>20020587.530000001</v>
      </c>
      <c r="D182" s="275">
        <v>1184133.1399999999</v>
      </c>
      <c r="E182" s="247">
        <f t="shared" si="32"/>
        <v>5.9145773730447546</v>
      </c>
      <c r="F182" s="193"/>
      <c r="G182" s="193"/>
      <c r="H182" s="193"/>
      <c r="I182" s="247">
        <f t="shared" si="34"/>
        <v>0</v>
      </c>
      <c r="J182" s="248">
        <f t="shared" si="37"/>
        <v>20020587.530000001</v>
      </c>
      <c r="K182" s="248">
        <f t="shared" si="38"/>
        <v>1184133.1399999999</v>
      </c>
      <c r="L182" s="165">
        <f t="shared" ref="L182:L188" si="39">IF(J182=0,0,K182/J182*100)</f>
        <v>5.9145773730447546</v>
      </c>
    </row>
    <row r="183" spans="1:12" ht="40.15" customHeight="1">
      <c r="A183" s="249" t="s">
        <v>333</v>
      </c>
      <c r="B183" s="250" t="s">
        <v>43</v>
      </c>
      <c r="C183" s="275">
        <v>2298000</v>
      </c>
      <c r="D183" s="275">
        <v>627870.18999999994</v>
      </c>
      <c r="E183" s="247">
        <f t="shared" si="32"/>
        <v>27.322462576153171</v>
      </c>
      <c r="F183" s="193"/>
      <c r="G183" s="193"/>
      <c r="H183" s="193"/>
      <c r="I183" s="247">
        <f t="shared" si="34"/>
        <v>0</v>
      </c>
      <c r="J183" s="248">
        <f t="shared" si="37"/>
        <v>2298000</v>
      </c>
      <c r="K183" s="248">
        <f t="shared" si="38"/>
        <v>627870.18999999994</v>
      </c>
      <c r="L183" s="165">
        <f t="shared" si="39"/>
        <v>27.322462576153171</v>
      </c>
    </row>
    <row r="184" spans="1:12" ht="40.15" customHeight="1">
      <c r="A184" s="249" t="s">
        <v>538</v>
      </c>
      <c r="B184" s="251" t="s">
        <v>421</v>
      </c>
      <c r="C184" s="275">
        <v>2000000</v>
      </c>
      <c r="D184" s="275">
        <v>528037.19999999995</v>
      </c>
      <c r="E184" s="247">
        <f t="shared" si="32"/>
        <v>26.401859999999999</v>
      </c>
      <c r="F184" s="193"/>
      <c r="G184" s="193"/>
      <c r="H184" s="193"/>
      <c r="I184" s="247">
        <f t="shared" si="34"/>
        <v>0</v>
      </c>
      <c r="J184" s="248">
        <f t="shared" si="37"/>
        <v>2000000</v>
      </c>
      <c r="K184" s="248">
        <f t="shared" si="38"/>
        <v>528037.19999999995</v>
      </c>
      <c r="L184" s="165">
        <f t="shared" si="39"/>
        <v>26.401859999999999</v>
      </c>
    </row>
    <row r="185" spans="1:12" ht="31.9" customHeight="1">
      <c r="A185" s="249" t="s">
        <v>131</v>
      </c>
      <c r="B185" s="250" t="s">
        <v>531</v>
      </c>
      <c r="C185" s="275">
        <v>1100000</v>
      </c>
      <c r="D185" s="275">
        <v>141609.20000000001</v>
      </c>
      <c r="E185" s="247">
        <f t="shared" si="32"/>
        <v>12.873563636363638</v>
      </c>
      <c r="F185" s="193"/>
      <c r="G185" s="193"/>
      <c r="H185" s="193"/>
      <c r="I185" s="247">
        <f t="shared" si="34"/>
        <v>0</v>
      </c>
      <c r="J185" s="248">
        <f t="shared" si="37"/>
        <v>1100000</v>
      </c>
      <c r="K185" s="248">
        <f t="shared" si="38"/>
        <v>141609.20000000001</v>
      </c>
      <c r="L185" s="165">
        <f t="shared" si="39"/>
        <v>12.873563636363638</v>
      </c>
    </row>
    <row r="186" spans="1:12" ht="67.900000000000006" customHeight="1">
      <c r="A186" s="249" t="s">
        <v>623</v>
      </c>
      <c r="B186" s="250" t="s">
        <v>284</v>
      </c>
      <c r="C186" s="275">
        <v>4150000</v>
      </c>
      <c r="D186" s="275">
        <v>1048860.49</v>
      </c>
      <c r="E186" s="247">
        <f t="shared" si="32"/>
        <v>25.273746746987953</v>
      </c>
      <c r="F186" s="193">
        <v>3500000</v>
      </c>
      <c r="G186" s="193">
        <v>3500000</v>
      </c>
      <c r="H186" s="193"/>
      <c r="I186" s="247">
        <f t="shared" si="34"/>
        <v>0</v>
      </c>
      <c r="J186" s="248">
        <f t="shared" si="37"/>
        <v>7650000</v>
      </c>
      <c r="K186" s="248">
        <f t="shared" si="38"/>
        <v>1048860.49</v>
      </c>
      <c r="L186" s="165">
        <f t="shared" si="39"/>
        <v>13.710594640522874</v>
      </c>
    </row>
    <row r="187" spans="1:12" ht="50.25" customHeight="1">
      <c r="A187" s="249" t="s">
        <v>658</v>
      </c>
      <c r="B187" s="250" t="s">
        <v>736</v>
      </c>
      <c r="C187" s="240"/>
      <c r="D187" s="240"/>
      <c r="E187" s="247">
        <f t="shared" si="32"/>
        <v>0</v>
      </c>
      <c r="F187" s="193">
        <v>8000000</v>
      </c>
      <c r="G187" s="193">
        <v>8000000</v>
      </c>
      <c r="H187" s="193">
        <v>8000000</v>
      </c>
      <c r="I187" s="247">
        <f>IF(G187=0,0,H187/G187*100)</f>
        <v>100</v>
      </c>
      <c r="J187" s="248">
        <f t="shared" si="37"/>
        <v>8000000</v>
      </c>
      <c r="K187" s="248">
        <f t="shared" si="38"/>
        <v>8000000</v>
      </c>
      <c r="L187" s="165">
        <f t="shared" si="39"/>
        <v>100</v>
      </c>
    </row>
    <row r="188" spans="1:12" ht="64.5" customHeight="1">
      <c r="A188" s="249" t="s">
        <v>659</v>
      </c>
      <c r="B188" s="137" t="s">
        <v>711</v>
      </c>
      <c r="C188" s="240">
        <v>2485200</v>
      </c>
      <c r="D188" s="240">
        <v>1793700</v>
      </c>
      <c r="E188" s="247">
        <f t="shared" si="32"/>
        <v>72.175277643650418</v>
      </c>
      <c r="F188" s="193">
        <v>262000</v>
      </c>
      <c r="G188" s="193">
        <v>262000</v>
      </c>
      <c r="H188" s="193">
        <v>262000</v>
      </c>
      <c r="I188" s="247">
        <f>IF(G188=0,0,H188/G188*100)</f>
        <v>100</v>
      </c>
      <c r="J188" s="248">
        <f t="shared" si="37"/>
        <v>2747200</v>
      </c>
      <c r="K188" s="248">
        <f t="shared" si="38"/>
        <v>2055700</v>
      </c>
      <c r="L188" s="165">
        <f t="shared" si="39"/>
        <v>74.828916715200933</v>
      </c>
    </row>
    <row r="189" spans="1:12" s="23" customFormat="1" ht="57" customHeight="1">
      <c r="A189" s="244" t="s">
        <v>350</v>
      </c>
      <c r="B189" s="138" t="s">
        <v>435</v>
      </c>
      <c r="C189" s="77">
        <f>C190+C191</f>
        <v>1216400</v>
      </c>
      <c r="D189" s="77">
        <f>D190+D191</f>
        <v>838700</v>
      </c>
      <c r="E189" s="245">
        <f t="shared" si="32"/>
        <v>68.949358763564618</v>
      </c>
      <c r="F189" s="77">
        <f>F190+F191</f>
        <v>8846000</v>
      </c>
      <c r="G189" s="77">
        <f>G190+G191</f>
        <v>8846000</v>
      </c>
      <c r="H189" s="77">
        <f>H190+H191</f>
        <v>64998</v>
      </c>
      <c r="I189" s="247">
        <f t="shared" si="34"/>
        <v>0.73477277865702018</v>
      </c>
      <c r="J189" s="77">
        <f>J190+J191</f>
        <v>10062400</v>
      </c>
      <c r="K189" s="77">
        <f>K190+K191</f>
        <v>903698</v>
      </c>
      <c r="L189" s="246">
        <f t="shared" ref="L189:L196" si="40">IF(J189=0,0,K189/J189*100)</f>
        <v>8.9809389410081089</v>
      </c>
    </row>
    <row r="190" spans="1:12" ht="45" customHeight="1">
      <c r="A190" s="249" t="s">
        <v>351</v>
      </c>
      <c r="B190" s="250" t="s">
        <v>532</v>
      </c>
      <c r="C190" s="78"/>
      <c r="D190" s="78"/>
      <c r="E190" s="247">
        <f t="shared" si="32"/>
        <v>0</v>
      </c>
      <c r="F190" s="193">
        <v>8846000</v>
      </c>
      <c r="G190" s="193">
        <v>8846000</v>
      </c>
      <c r="H190" s="193">
        <v>64998</v>
      </c>
      <c r="I190" s="247">
        <f t="shared" si="34"/>
        <v>0.73477277865702018</v>
      </c>
      <c r="J190" s="248">
        <f>C190+G190</f>
        <v>8846000</v>
      </c>
      <c r="K190" s="248">
        <f>D190+H190</f>
        <v>64998</v>
      </c>
      <c r="L190" s="165">
        <f t="shared" si="40"/>
        <v>0.73477277865702018</v>
      </c>
    </row>
    <row r="191" spans="1:12" ht="45" customHeight="1">
      <c r="A191" s="249" t="s">
        <v>660</v>
      </c>
      <c r="B191" s="137" t="s">
        <v>711</v>
      </c>
      <c r="C191" s="78">
        <v>1216400</v>
      </c>
      <c r="D191" s="78">
        <v>838700</v>
      </c>
      <c r="E191" s="247">
        <f t="shared" si="32"/>
        <v>68.949358763564618</v>
      </c>
      <c r="F191" s="193"/>
      <c r="G191" s="193"/>
      <c r="H191" s="193"/>
      <c r="I191" s="247">
        <f>IF(G191=0,0,H191/G191*100)</f>
        <v>0</v>
      </c>
      <c r="J191" s="248">
        <f>C191+G191</f>
        <v>1216400</v>
      </c>
      <c r="K191" s="248">
        <f>D191+H191</f>
        <v>838700</v>
      </c>
      <c r="L191" s="165">
        <f>IF(J191=0,0,K191/J191*100)</f>
        <v>68.949358763564618</v>
      </c>
    </row>
    <row r="192" spans="1:12" s="23" customFormat="1" ht="58.9" customHeight="1">
      <c r="A192" s="244" t="s">
        <v>352</v>
      </c>
      <c r="B192" s="138" t="s">
        <v>621</v>
      </c>
      <c r="C192" s="77">
        <f>SUM(C193:C195)</f>
        <v>42380400</v>
      </c>
      <c r="D192" s="77">
        <f>SUM(D193:D195)</f>
        <v>21358517.899999999</v>
      </c>
      <c r="E192" s="247">
        <f t="shared" si="32"/>
        <v>50.39715977197006</v>
      </c>
      <c r="F192" s="77">
        <f>SUM(F193:F195)</f>
        <v>35621000</v>
      </c>
      <c r="G192" s="77">
        <f>SUM(G193:G195)</f>
        <v>35621000</v>
      </c>
      <c r="H192" s="77">
        <f>SUM(H193:H195)</f>
        <v>28220998</v>
      </c>
      <c r="I192" s="247">
        <f t="shared" si="34"/>
        <v>79.225732012015385</v>
      </c>
      <c r="J192" s="77">
        <f>SUM(J193:J195)</f>
        <v>78001400</v>
      </c>
      <c r="K192" s="77">
        <f>SUM(K193:K195)</f>
        <v>49579515.899999999</v>
      </c>
      <c r="L192" s="246">
        <f t="shared" si="40"/>
        <v>63.562341060545066</v>
      </c>
    </row>
    <row r="193" spans="1:12" ht="43.15" customHeight="1">
      <c r="A193" s="249" t="s">
        <v>353</v>
      </c>
      <c r="B193" s="250" t="s">
        <v>0</v>
      </c>
      <c r="C193" s="275">
        <v>20932000</v>
      </c>
      <c r="D193" s="275">
        <v>7174426.080000001</v>
      </c>
      <c r="E193" s="247">
        <f t="shared" si="32"/>
        <v>34.274919166825917</v>
      </c>
      <c r="F193" s="240">
        <v>3500000</v>
      </c>
      <c r="G193" s="240">
        <v>3500000</v>
      </c>
      <c r="H193" s="240">
        <v>99998</v>
      </c>
      <c r="I193" s="247">
        <f t="shared" si="34"/>
        <v>2.8570857142857142</v>
      </c>
      <c r="J193" s="248">
        <f t="shared" ref="J193:K195" si="41">C193+G193</f>
        <v>24432000</v>
      </c>
      <c r="K193" s="248">
        <f t="shared" si="41"/>
        <v>7274424.080000001</v>
      </c>
      <c r="L193" s="165">
        <f t="shared" si="40"/>
        <v>29.774165356908977</v>
      </c>
    </row>
    <row r="194" spans="1:12" ht="27" customHeight="1">
      <c r="A194" s="249" t="s">
        <v>422</v>
      </c>
      <c r="B194" s="145" t="s">
        <v>52</v>
      </c>
      <c r="C194" s="275">
        <v>11706000</v>
      </c>
      <c r="D194" s="275">
        <v>4707291.8199999994</v>
      </c>
      <c r="E194" s="247">
        <f t="shared" si="32"/>
        <v>40.212641551341186</v>
      </c>
      <c r="F194" s="240">
        <v>500000</v>
      </c>
      <c r="G194" s="240">
        <v>500000</v>
      </c>
      <c r="H194" s="240">
        <v>0</v>
      </c>
      <c r="I194" s="247">
        <f t="shared" si="34"/>
        <v>0</v>
      </c>
      <c r="J194" s="248">
        <f t="shared" si="41"/>
        <v>12206000</v>
      </c>
      <c r="K194" s="248">
        <f t="shared" si="41"/>
        <v>4707291.8199999994</v>
      </c>
      <c r="L194" s="165">
        <f t="shared" si="40"/>
        <v>38.565392593806322</v>
      </c>
    </row>
    <row r="195" spans="1:12" ht="47.25">
      <c r="A195" s="249" t="s">
        <v>661</v>
      </c>
      <c r="B195" s="137" t="s">
        <v>711</v>
      </c>
      <c r="C195" s="275">
        <v>9742400</v>
      </c>
      <c r="D195" s="275">
        <v>9476800</v>
      </c>
      <c r="E195" s="247">
        <f t="shared" si="32"/>
        <v>97.273772376416488</v>
      </c>
      <c r="F195" s="240">
        <v>31621000</v>
      </c>
      <c r="G195" s="240">
        <v>31621000</v>
      </c>
      <c r="H195" s="240">
        <v>28121000</v>
      </c>
      <c r="I195" s="247">
        <f t="shared" si="34"/>
        <v>88.931406343885385</v>
      </c>
      <c r="J195" s="248">
        <f t="shared" si="41"/>
        <v>41363400</v>
      </c>
      <c r="K195" s="248">
        <f t="shared" si="41"/>
        <v>37597800</v>
      </c>
      <c r="L195" s="165">
        <f>IF(J195=0,0,K195/J195*100)</f>
        <v>90.896299627206659</v>
      </c>
    </row>
    <row r="196" spans="1:12" s="23" customFormat="1" ht="40.9" customHeight="1">
      <c r="A196" s="244" t="s">
        <v>354</v>
      </c>
      <c r="B196" s="138" t="s">
        <v>436</v>
      </c>
      <c r="C196" s="77">
        <f>SUM(C197:C203)</f>
        <v>89126644</v>
      </c>
      <c r="D196" s="77">
        <f>SUM(D197:D203)</f>
        <v>48057325</v>
      </c>
      <c r="E196" s="247">
        <f t="shared" si="32"/>
        <v>53.920267658681276</v>
      </c>
      <c r="F196" s="77">
        <f>SUM(F197:F203)</f>
        <v>4272000</v>
      </c>
      <c r="G196" s="77">
        <f>SUM(G197:G203)</f>
        <v>4272000</v>
      </c>
      <c r="H196" s="77">
        <f>SUM(H197:H203)</f>
        <v>1792000</v>
      </c>
      <c r="I196" s="247">
        <f t="shared" si="34"/>
        <v>41.947565543071164</v>
      </c>
      <c r="J196" s="77">
        <f>SUM(J197:J203)</f>
        <v>93398644</v>
      </c>
      <c r="K196" s="77">
        <f>SUM(K197:K203)</f>
        <v>49849325</v>
      </c>
      <c r="L196" s="246">
        <f t="shared" si="40"/>
        <v>53.372643183128012</v>
      </c>
    </row>
    <row r="197" spans="1:12" s="23" customFormat="1" ht="35.25" customHeight="1">
      <c r="A197" s="249" t="s">
        <v>613</v>
      </c>
      <c r="B197" s="178" t="s">
        <v>614</v>
      </c>
      <c r="C197" s="266">
        <v>4880019</v>
      </c>
      <c r="D197" s="266"/>
      <c r="E197" s="247">
        <f t="shared" si="32"/>
        <v>0</v>
      </c>
      <c r="F197" s="266"/>
      <c r="G197" s="266"/>
      <c r="H197" s="266"/>
      <c r="I197" s="247">
        <f t="shared" si="34"/>
        <v>0</v>
      </c>
      <c r="J197" s="248">
        <f t="shared" ref="J197:K203" si="42">C197+G197</f>
        <v>4880019</v>
      </c>
      <c r="K197" s="248">
        <f t="shared" si="42"/>
        <v>0</v>
      </c>
      <c r="L197" s="165">
        <f t="shared" ref="L197:L211" si="43">IF(J197=0,0,K197/J197*100)</f>
        <v>0</v>
      </c>
    </row>
    <row r="198" spans="1:12" ht="75.75" customHeight="1">
      <c r="A198" s="249" t="s">
        <v>355</v>
      </c>
      <c r="B198" s="250" t="s">
        <v>387</v>
      </c>
      <c r="C198" s="193">
        <v>67207800</v>
      </c>
      <c r="D198" s="193">
        <v>33606000</v>
      </c>
      <c r="E198" s="247">
        <f t="shared" si="32"/>
        <v>50.003124637318884</v>
      </c>
      <c r="F198" s="248"/>
      <c r="G198" s="248"/>
      <c r="H198" s="248"/>
      <c r="I198" s="247">
        <f t="shared" si="34"/>
        <v>0</v>
      </c>
      <c r="J198" s="248">
        <f t="shared" si="42"/>
        <v>67207800</v>
      </c>
      <c r="K198" s="248">
        <f t="shared" si="42"/>
        <v>33606000</v>
      </c>
      <c r="L198" s="165">
        <f t="shared" si="43"/>
        <v>50.003124637318884</v>
      </c>
    </row>
    <row r="199" spans="1:12" ht="29.45" customHeight="1">
      <c r="A199" s="249" t="s">
        <v>328</v>
      </c>
      <c r="B199" s="250" t="s">
        <v>329</v>
      </c>
      <c r="C199" s="193">
        <v>11714625</v>
      </c>
      <c r="D199" s="193">
        <v>11714625</v>
      </c>
      <c r="E199" s="247">
        <f t="shared" si="32"/>
        <v>100</v>
      </c>
      <c r="F199" s="78"/>
      <c r="G199" s="248"/>
      <c r="H199" s="248"/>
      <c r="I199" s="247">
        <f t="shared" si="34"/>
        <v>0</v>
      </c>
      <c r="J199" s="248">
        <f t="shared" si="42"/>
        <v>11714625</v>
      </c>
      <c r="K199" s="248">
        <f t="shared" si="42"/>
        <v>11714625</v>
      </c>
      <c r="L199" s="165">
        <f t="shared" si="43"/>
        <v>100</v>
      </c>
    </row>
    <row r="200" spans="1:12" ht="29.45" customHeight="1">
      <c r="A200" s="249" t="s">
        <v>744</v>
      </c>
      <c r="B200" s="250" t="s">
        <v>736</v>
      </c>
      <c r="C200" s="193"/>
      <c r="D200" s="193"/>
      <c r="E200" s="247">
        <f t="shared" si="32"/>
        <v>0</v>
      </c>
      <c r="F200" s="78">
        <v>400000</v>
      </c>
      <c r="G200" s="248">
        <v>400000</v>
      </c>
      <c r="H200" s="248"/>
      <c r="I200" s="247">
        <f>IF(G200=0,0,H200/G200*100)</f>
        <v>0</v>
      </c>
      <c r="J200" s="248">
        <f t="shared" si="42"/>
        <v>400000</v>
      </c>
      <c r="K200" s="248">
        <f t="shared" si="42"/>
        <v>0</v>
      </c>
      <c r="L200" s="165">
        <f>IF(J200=0,0,K200/J200*100)</f>
        <v>0</v>
      </c>
    </row>
    <row r="201" spans="1:12" ht="29.45" customHeight="1">
      <c r="A201" s="249" t="s">
        <v>745</v>
      </c>
      <c r="B201" s="250" t="s">
        <v>748</v>
      </c>
      <c r="C201" s="193"/>
      <c r="D201" s="193"/>
      <c r="E201" s="247">
        <f t="shared" si="32"/>
        <v>0</v>
      </c>
      <c r="F201" s="78">
        <v>1500000</v>
      </c>
      <c r="G201" s="248">
        <v>1500000</v>
      </c>
      <c r="H201" s="248"/>
      <c r="I201" s="247">
        <f>IF(G201=0,0,H201/G201*100)</f>
        <v>0</v>
      </c>
      <c r="J201" s="248">
        <f t="shared" si="42"/>
        <v>1500000</v>
      </c>
      <c r="K201" s="248">
        <f t="shared" si="42"/>
        <v>0</v>
      </c>
      <c r="L201" s="165">
        <f>IF(J201=0,0,K201/J201*100)</f>
        <v>0</v>
      </c>
    </row>
    <row r="202" spans="1:12" ht="29.45" customHeight="1">
      <c r="A202" s="249" t="s">
        <v>746</v>
      </c>
      <c r="B202" s="250" t="s">
        <v>105</v>
      </c>
      <c r="C202" s="193">
        <v>2300000</v>
      </c>
      <c r="D202" s="193">
        <v>200000</v>
      </c>
      <c r="E202" s="247">
        <f t="shared" si="32"/>
        <v>8.695652173913043</v>
      </c>
      <c r="F202" s="78">
        <v>2080000</v>
      </c>
      <c r="G202" s="248">
        <v>2080000</v>
      </c>
      <c r="H202" s="248">
        <v>1500000</v>
      </c>
      <c r="I202" s="247">
        <f>IF(G202=0,0,H202/G202*100)</f>
        <v>72.115384615384613</v>
      </c>
      <c r="J202" s="248">
        <f t="shared" si="42"/>
        <v>4380000</v>
      </c>
      <c r="K202" s="248">
        <f t="shared" si="42"/>
        <v>1700000</v>
      </c>
      <c r="L202" s="165">
        <f>IF(J202=0,0,K202/J202*100)</f>
        <v>38.81278538812785</v>
      </c>
    </row>
    <row r="203" spans="1:12" ht="47.25">
      <c r="A203" s="249" t="s">
        <v>356</v>
      </c>
      <c r="B203" s="250" t="s">
        <v>711</v>
      </c>
      <c r="C203" s="193">
        <v>3024200</v>
      </c>
      <c r="D203" s="193">
        <v>2536700</v>
      </c>
      <c r="E203" s="247">
        <f t="shared" si="32"/>
        <v>83.880034389259976</v>
      </c>
      <c r="F203" s="78">
        <v>292000</v>
      </c>
      <c r="G203" s="248">
        <v>292000</v>
      </c>
      <c r="H203" s="248">
        <v>292000</v>
      </c>
      <c r="I203" s="247">
        <f>IF(G203=0,0,H203/G203*100)</f>
        <v>100</v>
      </c>
      <c r="J203" s="248">
        <f t="shared" si="42"/>
        <v>3316200</v>
      </c>
      <c r="K203" s="248">
        <f t="shared" si="42"/>
        <v>2828700</v>
      </c>
      <c r="L203" s="165">
        <f>IF(J203=0,0,K203/J203*100)</f>
        <v>85.299439117061695</v>
      </c>
    </row>
    <row r="204" spans="1:12" ht="47.25">
      <c r="A204" s="244" t="s">
        <v>615</v>
      </c>
      <c r="B204" s="268" t="s">
        <v>622</v>
      </c>
      <c r="C204" s="269">
        <f>SUM(C205:C210)</f>
        <v>123291734</v>
      </c>
      <c r="D204" s="269">
        <f>SUM(D205:D210)</f>
        <v>58980058.600000001</v>
      </c>
      <c r="E204" s="247">
        <f t="shared" si="32"/>
        <v>47.837804438698214</v>
      </c>
      <c r="F204" s="269">
        <f>SUM(F205:F210)</f>
        <v>139000</v>
      </c>
      <c r="G204" s="269">
        <f>SUM(G205:G210)</f>
        <v>139000</v>
      </c>
      <c r="H204" s="269">
        <f>SUM(H205:H210)</f>
        <v>139000</v>
      </c>
      <c r="I204" s="247"/>
      <c r="J204" s="269">
        <f>SUM(J205:J210)</f>
        <v>123430734</v>
      </c>
      <c r="K204" s="269">
        <f>SUM(K205:K210)</f>
        <v>59119058.600000001</v>
      </c>
      <c r="L204" s="165">
        <f t="shared" si="43"/>
        <v>47.896546252410687</v>
      </c>
    </row>
    <row r="205" spans="1:12" ht="31.5">
      <c r="A205" s="267" t="s">
        <v>616</v>
      </c>
      <c r="B205" s="178" t="s">
        <v>619</v>
      </c>
      <c r="C205" s="275">
        <v>46059200</v>
      </c>
      <c r="D205" s="275">
        <v>26564217.5</v>
      </c>
      <c r="E205" s="247">
        <f t="shared" si="32"/>
        <v>57.67407488623337</v>
      </c>
      <c r="F205" s="78"/>
      <c r="G205" s="248"/>
      <c r="H205" s="248"/>
      <c r="I205" s="247"/>
      <c r="J205" s="248">
        <f t="shared" ref="J205:K207" si="44">C205+G205</f>
        <v>46059200</v>
      </c>
      <c r="K205" s="248">
        <f t="shared" si="44"/>
        <v>26564217.5</v>
      </c>
      <c r="L205" s="165">
        <f t="shared" si="43"/>
        <v>57.67407488623337</v>
      </c>
    </row>
    <row r="206" spans="1:12" ht="94.5">
      <c r="A206" s="267" t="s">
        <v>617</v>
      </c>
      <c r="B206" s="178" t="s">
        <v>620</v>
      </c>
      <c r="C206" s="275">
        <v>11749800</v>
      </c>
      <c r="D206" s="275">
        <v>5515621.4299999997</v>
      </c>
      <c r="E206" s="247">
        <f t="shared" si="32"/>
        <v>46.942257995880773</v>
      </c>
      <c r="F206" s="78"/>
      <c r="G206" s="248"/>
      <c r="H206" s="248"/>
      <c r="I206" s="247"/>
      <c r="J206" s="248">
        <f t="shared" si="44"/>
        <v>11749800</v>
      </c>
      <c r="K206" s="248">
        <f t="shared" si="44"/>
        <v>5515621.4299999997</v>
      </c>
      <c r="L206" s="165">
        <f t="shared" si="43"/>
        <v>46.942257995880773</v>
      </c>
    </row>
    <row r="207" spans="1:12" ht="63">
      <c r="A207" s="267" t="s">
        <v>618</v>
      </c>
      <c r="B207" s="178" t="s">
        <v>604</v>
      </c>
      <c r="C207" s="275">
        <v>14589123</v>
      </c>
      <c r="D207" s="275">
        <v>6131002.669999999</v>
      </c>
      <c r="E207" s="247">
        <f t="shared" si="32"/>
        <v>42.024477208122782</v>
      </c>
      <c r="F207" s="78"/>
      <c r="G207" s="248"/>
      <c r="H207" s="248"/>
      <c r="I207" s="247"/>
      <c r="J207" s="248">
        <f t="shared" si="44"/>
        <v>14589123</v>
      </c>
      <c r="K207" s="248">
        <f t="shared" si="44"/>
        <v>6131002.669999999</v>
      </c>
      <c r="L207" s="165">
        <f t="shared" si="43"/>
        <v>42.024477208122782</v>
      </c>
    </row>
    <row r="208" spans="1:12" ht="110.25">
      <c r="A208" s="311">
        <v>5119245</v>
      </c>
      <c r="B208" s="178" t="s">
        <v>701</v>
      </c>
      <c r="C208" s="275">
        <v>92300</v>
      </c>
      <c r="D208" s="275">
        <v>30800</v>
      </c>
      <c r="E208" s="247">
        <f t="shared" si="32"/>
        <v>33.3694474539545</v>
      </c>
      <c r="F208" s="78"/>
      <c r="G208" s="248"/>
      <c r="H208" s="248"/>
      <c r="I208" s="247"/>
      <c r="J208" s="248">
        <f t="shared" ref="J208:K210" si="45">C208+G208</f>
        <v>92300</v>
      </c>
      <c r="K208" s="248">
        <f t="shared" si="45"/>
        <v>30800</v>
      </c>
      <c r="L208" s="165">
        <f>IF(J208=0,0,K208/J208*100)</f>
        <v>33.3694474539545</v>
      </c>
    </row>
    <row r="209" spans="1:12" ht="409.5">
      <c r="A209" s="311" t="s">
        <v>747</v>
      </c>
      <c r="B209" s="178" t="s">
        <v>749</v>
      </c>
      <c r="C209" s="275">
        <v>49255411</v>
      </c>
      <c r="D209" s="275">
        <v>19373517</v>
      </c>
      <c r="E209" s="247">
        <f>IF(C209=0,0,D209/C209*100)</f>
        <v>39.332768941873212</v>
      </c>
      <c r="F209" s="78"/>
      <c r="G209" s="248"/>
      <c r="H209" s="248"/>
      <c r="I209" s="247"/>
      <c r="J209" s="248">
        <f t="shared" si="45"/>
        <v>49255411</v>
      </c>
      <c r="K209" s="248">
        <f t="shared" si="45"/>
        <v>19373517</v>
      </c>
      <c r="L209" s="165">
        <f>IF(J209=0,0,K209/J209*100)</f>
        <v>39.332768941873212</v>
      </c>
    </row>
    <row r="210" spans="1:12" ht="47.25">
      <c r="A210" s="311" t="s">
        <v>684</v>
      </c>
      <c r="B210" s="178" t="s">
        <v>711</v>
      </c>
      <c r="C210" s="275">
        <v>1545900</v>
      </c>
      <c r="D210" s="275">
        <v>1364900</v>
      </c>
      <c r="E210" s="247">
        <f>IF(C210=0,0,D210/C210*100)</f>
        <v>88.291610065334112</v>
      </c>
      <c r="F210" s="78">
        <v>139000</v>
      </c>
      <c r="G210" s="248">
        <v>139000</v>
      </c>
      <c r="H210" s="248">
        <v>139000</v>
      </c>
      <c r="I210" s="247"/>
      <c r="J210" s="248">
        <f t="shared" si="45"/>
        <v>1684900</v>
      </c>
      <c r="K210" s="248">
        <f t="shared" si="45"/>
        <v>1503900</v>
      </c>
      <c r="L210" s="165">
        <f>IF(J210=0,0,K210/J210*100)</f>
        <v>89.257522701644007</v>
      </c>
    </row>
    <row r="211" spans="1:12" s="23" customFormat="1" ht="30.6" customHeight="1">
      <c r="A211" s="270"/>
      <c r="B211" s="271" t="s">
        <v>404</v>
      </c>
      <c r="C211" s="77">
        <f>C10+C27+C34+C85+C103+C121+C127+C138+C144+C150+C153+C160+C165+C170+C173+C176+C179+C189+C192+C196+C204</f>
        <v>2206866096.5299997</v>
      </c>
      <c r="D211" s="77">
        <f>D10+D27+D34+D85+D103+D121+D127+D138+D144+D150+D153+D160+D165+D170+D173+D176+D179+D189+D192+D196+D204</f>
        <v>1057111583.89</v>
      </c>
      <c r="E211" s="245">
        <f>IF(C211=0,0,D211/C211*100)</f>
        <v>47.901029679696741</v>
      </c>
      <c r="F211" s="77">
        <f>F10+F27+F34+F85+F103+F121+F127+F138+F144+F150+F153+F160+F165+F170+F173+F176+F179+F189+F192+F196+F204</f>
        <v>715001939</v>
      </c>
      <c r="G211" s="77">
        <f>G10+G27+G34+G85+G103+G121+G127+G138+G144+G150+G153+G160+G165+G170+G173+G176+G179+G189+G192+G196+G204</f>
        <v>804857156.81999993</v>
      </c>
      <c r="H211" s="77">
        <f>H10+H27+H34+H85+H103+H121+H127+H138+H144+H150+H153+H160+H165+H170+H173+H176+H179+H189+H192+H196+H204</f>
        <v>216870523.79999998</v>
      </c>
      <c r="I211" s="245">
        <f t="shared" si="34"/>
        <v>26.945219032015316</v>
      </c>
      <c r="J211" s="77">
        <f>J10+J27+J34+J85+J103+J121+J127+J138+J144+J150+J153+J160+J165+J170+J173+J176+J179+J189+J192+J196+J204</f>
        <v>3011723253.3499999</v>
      </c>
      <c r="K211" s="77">
        <f>K10+K27+K34+K85+K103+K121+K127+K138+K144+K150+K153+K160+K165+K170+K173+K176+K179+K189+K192+K196+K204</f>
        <v>1273982107.6899998</v>
      </c>
      <c r="L211" s="246">
        <f t="shared" si="43"/>
        <v>42.300769377562304</v>
      </c>
    </row>
    <row r="212" spans="1:12">
      <c r="J212" s="314"/>
      <c r="K212" s="314"/>
    </row>
    <row r="213" spans="1:12">
      <c r="J213" s="314"/>
      <c r="K213" s="314"/>
    </row>
    <row r="214" spans="1:12">
      <c r="B214" s="232"/>
      <c r="C214" s="233"/>
      <c r="D214" s="233"/>
      <c r="E214" s="233"/>
      <c r="F214" s="234"/>
      <c r="G214" s="233"/>
      <c r="H214" s="233"/>
      <c r="I214" s="233"/>
      <c r="J214" s="234"/>
      <c r="K214" s="234"/>
    </row>
    <row r="215" spans="1:12" ht="18.75">
      <c r="B215" s="203"/>
      <c r="C215" s="233"/>
      <c r="D215" s="235"/>
      <c r="E215" s="235"/>
      <c r="F215" s="233"/>
      <c r="G215" s="233"/>
      <c r="H215" s="234"/>
      <c r="I215" s="233"/>
      <c r="J215" s="371"/>
      <c r="K215" s="371"/>
    </row>
  </sheetData>
  <customSheetViews>
    <customSheetView guid="{85DC9BB0-28A9-4114-8FF0-A0FEF2049BAC}" zeroValues="0">
      <pane xSplit="2" ySplit="6" topLeftCell="C193" activePane="bottomRight" state="frozen"/>
      <selection pane="bottomRight" activeCell="H199" sqref="H199"/>
      <pageMargins left="0.19685039370078741" right="0.23622047244094491" top="0.78740157480314965" bottom="0.43307086614173229" header="0" footer="0"/>
      <pageSetup paperSize="9" scale="67" orientation="landscape" r:id="rId1"/>
      <headerFooter alignWithMargins="0">
        <oddFooter>&amp;R&amp;P</oddFooter>
      </headerFooter>
    </customSheetView>
  </customSheetViews>
  <mergeCells count="18">
    <mergeCell ref="E8:E9"/>
    <mergeCell ref="J8:J9"/>
    <mergeCell ref="K8:K9"/>
    <mergeCell ref="L8:L9"/>
    <mergeCell ref="F8:F9"/>
    <mergeCell ref="G8:G9"/>
    <mergeCell ref="H8:H9"/>
    <mergeCell ref="I8:I9"/>
    <mergeCell ref="J215:K215"/>
    <mergeCell ref="A4:L4"/>
    <mergeCell ref="A5:L5"/>
    <mergeCell ref="A7:A9"/>
    <mergeCell ref="B7:B9"/>
    <mergeCell ref="C7:E7"/>
    <mergeCell ref="F7:I7"/>
    <mergeCell ref="J7:L7"/>
    <mergeCell ref="C8:C9"/>
    <mergeCell ref="D8:D9"/>
  </mergeCells>
  <phoneticPr fontId="0" type="noConversion"/>
  <conditionalFormatting sqref="B158 B204 B54:B64 B180">
    <cfRule type="expression" dxfId="79" priority="325" stopIfTrue="1">
      <formula>XDQ54=1</formula>
    </cfRule>
  </conditionalFormatting>
  <conditionalFormatting sqref="B116">
    <cfRule type="expression" dxfId="78" priority="315" stopIfTrue="1">
      <formula>XDQ116=1</formula>
    </cfRule>
  </conditionalFormatting>
  <conditionalFormatting sqref="C12:C17 C124 C198:C204 D204 F193:F195 C82:C84 F36:F38 F43:F44 F52:F53 F55:F63 F71:F72 F74 F79:F81 F86 F88:F90 F100:F102 F106:F108 F117 F128 F130 F133:F136 F145:F149 F204">
    <cfRule type="expression" dxfId="77" priority="278" stopIfTrue="1">
      <formula>XDQ12=1</formula>
    </cfRule>
  </conditionalFormatting>
  <conditionalFormatting sqref="D12:D17 D124 D198:D203 H193:H195 D61:D64 H36:H38 H43:H44 H52:H53 H55:H63 H71:H72 H74 H79:H81 H86 H88:H90 H100:H102 H106:H108 H117 H128 H130 H133:H136 H145:H149">
    <cfRule type="expression" dxfId="76" priority="277" stopIfTrue="1">
      <formula>XDP12=1</formula>
    </cfRule>
  </conditionalFormatting>
  <conditionalFormatting sqref="F12:F17 F19:F26 F28:F33 F87 F104:F105 F129 F151:F152 F161:F164 F190:F191 F181:F188 F35 F39:F42 F45:F51 F54 F64:F70 F73 F75:F78 F82:F84 F91:F99 F109:F116 F118:F120 F131:F132 F137 F154:F159">
    <cfRule type="expression" dxfId="75" priority="274" stopIfTrue="1">
      <formula>XDQ12=1</formula>
    </cfRule>
  </conditionalFormatting>
  <conditionalFormatting sqref="G12:G17 G19:G26 G28:G33 G35 G87 G104:G105 G129 G151:G152 G161:G164 G190:G191 G181:G188 G39:G42 G45:G51 G54 G64:G70 G73 G75:G78 G82:G84 G91:G99 G109:G116 G118:G120 G131:G132 G137 G154:G159">
    <cfRule type="expression" dxfId="74" priority="275" stopIfTrue="1">
      <formula>XDQ12=1</formula>
    </cfRule>
  </conditionalFormatting>
  <conditionalFormatting sqref="H12:H17 H19:H26 H28:H33 H35 H87 H104:H105 H129 H151:H152 H161:H164 H190:H191 H181:H188 H39:H42 H45:H51 H54 H64:H70 H73 H75:H78 H82:H84 H91:H99 H109:H116 H118:H120 H131:H132 H137 H154:H159">
    <cfRule type="expression" dxfId="73" priority="276" stopIfTrue="1">
      <formula>XDQ12=1</formula>
    </cfRule>
  </conditionalFormatting>
  <conditionalFormatting sqref="C19:C21 G193:G195 C61:C64 G36:G38 G43:G44 G52:G53 G55:G63 G71:G72 G74 G86 G88:G90 G100 G106:G108 G117 G128 G130 G133:G136 G145:G149">
    <cfRule type="expression" dxfId="72" priority="272" stopIfTrue="1">
      <formula>XDP19=1</formula>
    </cfRule>
  </conditionalFormatting>
  <conditionalFormatting sqref="D19:D21">
    <cfRule type="expression" dxfId="71" priority="273" stopIfTrue="1">
      <formula>XDP19=1</formula>
    </cfRule>
  </conditionalFormatting>
  <conditionalFormatting sqref="F122">
    <cfRule type="expression" dxfId="70" priority="234" stopIfTrue="1">
      <formula>XDQ122=1</formula>
    </cfRule>
  </conditionalFormatting>
  <conditionalFormatting sqref="G122">
    <cfRule type="expression" dxfId="69" priority="235" stopIfTrue="1">
      <formula>XDQ122=1</formula>
    </cfRule>
  </conditionalFormatting>
  <conditionalFormatting sqref="H122">
    <cfRule type="expression" dxfId="68" priority="236" stopIfTrue="1">
      <formula>XDQ122=1</formula>
    </cfRule>
  </conditionalFormatting>
  <conditionalFormatting sqref="C139:C143">
    <cfRule type="expression" dxfId="67" priority="222" stopIfTrue="1">
      <formula>XDQ139=1</formula>
    </cfRule>
  </conditionalFormatting>
  <conditionalFormatting sqref="D139:D143">
    <cfRule type="expression" dxfId="66" priority="220" stopIfTrue="1">
      <formula>XDP139=1</formula>
    </cfRule>
  </conditionalFormatting>
  <conditionalFormatting sqref="F139:F143">
    <cfRule type="expression" dxfId="65" priority="214" stopIfTrue="1">
      <formula>XDQ139=1</formula>
    </cfRule>
  </conditionalFormatting>
  <conditionalFormatting sqref="G139:G143">
    <cfRule type="expression" dxfId="64" priority="215" stopIfTrue="1">
      <formula>XDQ139=1</formula>
    </cfRule>
  </conditionalFormatting>
  <conditionalFormatting sqref="H139:H143">
    <cfRule type="expression" dxfId="63" priority="216" stopIfTrue="1">
      <formula>XDQ139=1</formula>
    </cfRule>
  </conditionalFormatting>
  <conditionalFormatting sqref="C100">
    <cfRule type="expression" dxfId="62" priority="137" stopIfTrue="1">
      <formula>XDP100=1</formula>
    </cfRule>
  </conditionalFormatting>
  <conditionalFormatting sqref="D100">
    <cfRule type="expression" dxfId="61" priority="138" stopIfTrue="1">
      <formula>XDP100=1</formula>
    </cfRule>
  </conditionalFormatting>
  <conditionalFormatting sqref="B109:B110">
    <cfRule type="expression" dxfId="60" priority="136" stopIfTrue="1">
      <formula>XDQ109=1</formula>
    </cfRule>
  </conditionalFormatting>
  <conditionalFormatting sqref="B139:B140">
    <cfRule type="expression" dxfId="59" priority="133" stopIfTrue="1">
      <formula>XDQ139=1</formula>
    </cfRule>
  </conditionalFormatting>
  <conditionalFormatting sqref="B145:B148">
    <cfRule type="expression" dxfId="58" priority="132" stopIfTrue="1">
      <formula>XDQ145=1</formula>
    </cfRule>
  </conditionalFormatting>
  <conditionalFormatting sqref="G79:G81 G101:G102 G204:H204">
    <cfRule type="expression" dxfId="57" priority="129" stopIfTrue="1">
      <formula>A79=1</formula>
    </cfRule>
  </conditionalFormatting>
  <conditionalFormatting sqref="C157:C159">
    <cfRule type="expression" dxfId="56" priority="128" stopIfTrue="1">
      <formula>XDQ157=1</formula>
    </cfRule>
  </conditionalFormatting>
  <conditionalFormatting sqref="D157:D159">
    <cfRule type="expression" dxfId="55" priority="127" stopIfTrue="1">
      <formula>XDP157=1</formula>
    </cfRule>
  </conditionalFormatting>
  <conditionalFormatting sqref="B167:B168">
    <cfRule type="expression" dxfId="54" priority="124" stopIfTrue="1">
      <formula>XDQ167=1</formula>
    </cfRule>
  </conditionalFormatting>
  <conditionalFormatting sqref="B197">
    <cfRule type="expression" dxfId="53" priority="116" stopIfTrue="1">
      <formula>XDQ197=1</formula>
    </cfRule>
  </conditionalFormatting>
  <conditionalFormatting sqref="A205:A210">
    <cfRule type="expression" dxfId="52" priority="115" stopIfTrue="1">
      <formula>XDR205=1</formula>
    </cfRule>
  </conditionalFormatting>
  <conditionalFormatting sqref="B205:B210">
    <cfRule type="expression" dxfId="51" priority="114" stopIfTrue="1">
      <formula>XDQ205=1</formula>
    </cfRule>
  </conditionalFormatting>
  <conditionalFormatting sqref="C187:C188">
    <cfRule type="expression" dxfId="50" priority="106" stopIfTrue="1">
      <formula>XDP187=1</formula>
    </cfRule>
  </conditionalFormatting>
  <conditionalFormatting sqref="D187:D188">
    <cfRule type="expression" dxfId="49" priority="107" stopIfTrue="1">
      <formula>XDP187=1</formula>
    </cfRule>
  </conditionalFormatting>
  <conditionalFormatting sqref="C28:C33">
    <cfRule type="expression" dxfId="48" priority="105" stopIfTrue="1">
      <formula>XDQ28=1</formula>
    </cfRule>
  </conditionalFormatting>
  <conditionalFormatting sqref="D28:D33">
    <cfRule type="expression" dxfId="47" priority="104" stopIfTrue="1">
      <formula>XDP28=1</formula>
    </cfRule>
  </conditionalFormatting>
  <conditionalFormatting sqref="C35:C58">
    <cfRule type="expression" dxfId="46" priority="102" stopIfTrue="1">
      <formula>XDP35=1</formula>
    </cfRule>
  </conditionalFormatting>
  <conditionalFormatting sqref="D35:D58">
    <cfRule type="expression" dxfId="45" priority="103" stopIfTrue="1">
      <formula>XDP35=1</formula>
    </cfRule>
  </conditionalFormatting>
  <conditionalFormatting sqref="C65:C76">
    <cfRule type="expression" dxfId="44" priority="100" stopIfTrue="1">
      <formula>XDP65=1</formula>
    </cfRule>
  </conditionalFormatting>
  <conditionalFormatting sqref="D65:D76">
    <cfRule type="expression" dxfId="43" priority="101" stopIfTrue="1">
      <formula>XDP65=1</formula>
    </cfRule>
  </conditionalFormatting>
  <conditionalFormatting sqref="C77:C78">
    <cfRule type="expression" dxfId="42" priority="99" stopIfTrue="1">
      <formula>XDQ77=1</formula>
    </cfRule>
  </conditionalFormatting>
  <conditionalFormatting sqref="D77:D84">
    <cfRule type="expression" dxfId="41" priority="98" stopIfTrue="1">
      <formula>XDP77=1</formula>
    </cfRule>
  </conditionalFormatting>
  <conditionalFormatting sqref="C59:C60">
    <cfRule type="expression" dxfId="40" priority="86" stopIfTrue="1">
      <formula>XDQ59=1</formula>
    </cfRule>
  </conditionalFormatting>
  <conditionalFormatting sqref="D59:D60">
    <cfRule type="expression" dxfId="39" priority="85" stopIfTrue="1">
      <formula>XDP59=1</formula>
    </cfRule>
  </conditionalFormatting>
  <conditionalFormatting sqref="C79:C81">
    <cfRule type="expression" dxfId="38" priority="72" stopIfTrue="1">
      <formula>XDQ79=1</formula>
    </cfRule>
  </conditionalFormatting>
  <conditionalFormatting sqref="C86:C99">
    <cfRule type="expression" dxfId="37" priority="67" stopIfTrue="1">
      <formula>XDP86=1</formula>
    </cfRule>
  </conditionalFormatting>
  <conditionalFormatting sqref="D86:D99">
    <cfRule type="expression" dxfId="36" priority="68" stopIfTrue="1">
      <formula>XDP86=1</formula>
    </cfRule>
  </conditionalFormatting>
  <conditionalFormatting sqref="C101:C102">
    <cfRule type="expression" dxfId="35" priority="66" stopIfTrue="1">
      <formula>XDQ101=1</formula>
    </cfRule>
  </conditionalFormatting>
  <conditionalFormatting sqref="D101:D102">
    <cfRule type="expression" dxfId="34" priority="65" stopIfTrue="1">
      <formula>XDP101=1</formula>
    </cfRule>
  </conditionalFormatting>
  <conditionalFormatting sqref="C104:C119">
    <cfRule type="expression" dxfId="33" priority="49" stopIfTrue="1">
      <formula>XDP104=1</formula>
    </cfRule>
  </conditionalFormatting>
  <conditionalFormatting sqref="D104:D120">
    <cfRule type="expression" dxfId="32" priority="50" stopIfTrue="1">
      <formula>XDP104=1</formula>
    </cfRule>
  </conditionalFormatting>
  <conditionalFormatting sqref="C120">
    <cfRule type="expression" dxfId="31" priority="48" stopIfTrue="1">
      <formula>XDQ120=1</formula>
    </cfRule>
  </conditionalFormatting>
  <conditionalFormatting sqref="C122:C123">
    <cfRule type="expression" dxfId="30" priority="40" stopIfTrue="1">
      <formula>XDP122=1</formula>
    </cfRule>
  </conditionalFormatting>
  <conditionalFormatting sqref="D122:D123">
    <cfRule type="expression" dxfId="29" priority="41" stopIfTrue="1">
      <formula>XDP122=1</formula>
    </cfRule>
  </conditionalFormatting>
  <conditionalFormatting sqref="C125:C126">
    <cfRule type="expression" dxfId="28" priority="39" stopIfTrue="1">
      <formula>XDQ125=1</formula>
    </cfRule>
  </conditionalFormatting>
  <conditionalFormatting sqref="D125:D126">
    <cfRule type="expression" dxfId="27" priority="38" stopIfTrue="1">
      <formula>XDP125=1</formula>
    </cfRule>
  </conditionalFormatting>
  <conditionalFormatting sqref="C128:C137">
    <cfRule type="expression" dxfId="26" priority="37" stopIfTrue="1">
      <formula>XDQ128=1</formula>
    </cfRule>
  </conditionalFormatting>
  <conditionalFormatting sqref="D128:D137">
    <cfRule type="expression" dxfId="25" priority="36" stopIfTrue="1">
      <formula>XDP128=1</formula>
    </cfRule>
  </conditionalFormatting>
  <conditionalFormatting sqref="C151:C152">
    <cfRule type="expression" dxfId="24" priority="19" stopIfTrue="1">
      <formula>XDQ151=1</formula>
    </cfRule>
  </conditionalFormatting>
  <conditionalFormatting sqref="D151:D152">
    <cfRule type="expression" dxfId="23" priority="18" stopIfTrue="1">
      <formula>XDP151=1</formula>
    </cfRule>
  </conditionalFormatting>
  <conditionalFormatting sqref="C154:C156">
    <cfRule type="expression" dxfId="22" priority="17" stopIfTrue="1">
      <formula>XDQ154=1</formula>
    </cfRule>
  </conditionalFormatting>
  <conditionalFormatting sqref="D154:D156">
    <cfRule type="expression" dxfId="21" priority="16" stopIfTrue="1">
      <formula>XDP154=1</formula>
    </cfRule>
  </conditionalFormatting>
  <conditionalFormatting sqref="C161:C164">
    <cfRule type="expression" dxfId="20" priority="15" stopIfTrue="1">
      <formula>XDQ161=1</formula>
    </cfRule>
  </conditionalFormatting>
  <conditionalFormatting sqref="D161:D164">
    <cfRule type="expression" dxfId="19" priority="14" stopIfTrue="1">
      <formula>XDP161=1</formula>
    </cfRule>
  </conditionalFormatting>
  <conditionalFormatting sqref="C166:C169">
    <cfRule type="expression" dxfId="18" priority="13" stopIfTrue="1">
      <formula>XDQ166=1</formula>
    </cfRule>
  </conditionalFormatting>
  <conditionalFormatting sqref="D166:D169">
    <cfRule type="expression" dxfId="17" priority="12" stopIfTrue="1">
      <formula>XDP166=1</formula>
    </cfRule>
  </conditionalFormatting>
  <conditionalFormatting sqref="C181:C186">
    <cfRule type="expression" dxfId="16" priority="11" stopIfTrue="1">
      <formula>XDQ181=1</formula>
    </cfRule>
  </conditionalFormatting>
  <conditionalFormatting sqref="D181:D186">
    <cfRule type="expression" dxfId="15" priority="9" stopIfTrue="1">
      <formula>XDP181=1</formula>
    </cfRule>
  </conditionalFormatting>
  <conditionalFormatting sqref="C193:C195">
    <cfRule type="expression" dxfId="14" priority="8" stopIfTrue="1">
      <formula>XDQ193=1</formula>
    </cfRule>
  </conditionalFormatting>
  <conditionalFormatting sqref="D193:D195">
    <cfRule type="expression" dxfId="13" priority="7" stopIfTrue="1">
      <formula>XDP193=1</formula>
    </cfRule>
  </conditionalFormatting>
  <conditionalFormatting sqref="C205:C210">
    <cfRule type="expression" dxfId="12" priority="6" stopIfTrue="1">
      <formula>XDQ205=1</formula>
    </cfRule>
  </conditionalFormatting>
  <conditionalFormatting sqref="D205:D210">
    <cfRule type="expression" dxfId="11" priority="5" stopIfTrue="1">
      <formula>XDP205=1</formula>
    </cfRule>
  </conditionalFormatting>
  <conditionalFormatting sqref="J204:K204">
    <cfRule type="expression" dxfId="10" priority="1" stopIfTrue="1">
      <formula>D204=1</formula>
    </cfRule>
  </conditionalFormatting>
  <pageMargins left="0.19685039370078741" right="0.23622047244094491" top="0.78740157480314965" bottom="0.43307086614173229" header="0" footer="0"/>
  <pageSetup paperSize="9" scale="67" orientation="landscape" r:id="rId2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95215-EE8C-40D5-9D9C-EDEEA4D2EA2E}">
  <sheetPr codeName="Лист3">
    <pageSetUpPr fitToPage="1"/>
  </sheetPr>
  <dimension ref="A1:L19"/>
  <sheetViews>
    <sheetView showZeros="0" workbookViewId="0">
      <pane xSplit="2" ySplit="9" topLeftCell="C13" activePane="bottomRight" state="frozen"/>
      <selection activeCell="F9" sqref="F9"/>
      <selection pane="topRight" activeCell="F9" sqref="F9"/>
      <selection pane="bottomLeft" activeCell="F9" sqref="F9"/>
      <selection pane="bottomRight" activeCell="H15" sqref="H15"/>
    </sheetView>
  </sheetViews>
  <sheetFormatPr defaultColWidth="11.140625" defaultRowHeight="12.75"/>
  <cols>
    <col min="1" max="1" width="8.85546875" style="31" customWidth="1"/>
    <col min="2" max="2" width="36.140625" style="36" customWidth="1"/>
    <col min="3" max="3" width="14.85546875" style="31" customWidth="1"/>
    <col min="4" max="4" width="13.85546875" style="31" customWidth="1"/>
    <col min="5" max="5" width="11.140625" style="31" customWidth="1"/>
    <col min="6" max="6" width="15.42578125" style="31" customWidth="1"/>
    <col min="7" max="7" width="15" style="31" customWidth="1"/>
    <col min="8" max="8" width="11.140625" style="31" customWidth="1"/>
    <col min="9" max="9" width="15.140625" style="31" customWidth="1"/>
    <col min="10" max="10" width="16.42578125" style="31" customWidth="1"/>
    <col min="11" max="11" width="11.140625" style="31"/>
    <col min="12" max="12" width="14.140625" style="31" bestFit="1" customWidth="1"/>
    <col min="13" max="16384" width="11.140625" style="31"/>
  </cols>
  <sheetData>
    <row r="1" spans="1:12" ht="15.75">
      <c r="J1" s="231"/>
    </row>
    <row r="2" spans="1:12" ht="15.75">
      <c r="J2" s="231"/>
    </row>
    <row r="3" spans="1:12" ht="15.75">
      <c r="J3" s="231"/>
    </row>
    <row r="4" spans="1:12" ht="15.75">
      <c r="A4" s="384" t="s">
        <v>15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</row>
    <row r="5" spans="1:12" ht="15.75">
      <c r="A5" s="384" t="s">
        <v>685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</row>
    <row r="6" spans="1:12">
      <c r="A6" s="32"/>
      <c r="B6" s="32"/>
      <c r="C6" s="32"/>
      <c r="D6" s="32"/>
      <c r="E6" s="32"/>
      <c r="F6" s="32"/>
      <c r="G6" s="32"/>
      <c r="H6" s="32"/>
      <c r="I6" s="33" t="s">
        <v>16</v>
      </c>
      <c r="J6" s="32"/>
      <c r="K6" s="32"/>
    </row>
    <row r="7" spans="1:12" s="88" customFormat="1" ht="12">
      <c r="A7" s="385" t="s">
        <v>322</v>
      </c>
      <c r="B7" s="386" t="s">
        <v>470</v>
      </c>
      <c r="C7" s="387" t="s">
        <v>109</v>
      </c>
      <c r="D7" s="387"/>
      <c r="E7" s="387"/>
      <c r="F7" s="387" t="s">
        <v>471</v>
      </c>
      <c r="G7" s="387"/>
      <c r="H7" s="387"/>
      <c r="I7" s="387" t="s">
        <v>111</v>
      </c>
      <c r="J7" s="387"/>
      <c r="K7" s="387"/>
    </row>
    <row r="8" spans="1:12" s="88" customFormat="1" ht="12.95" customHeight="1">
      <c r="A8" s="385"/>
      <c r="B8" s="386"/>
      <c r="C8" s="372" t="s">
        <v>551</v>
      </c>
      <c r="D8" s="372" t="s">
        <v>278</v>
      </c>
      <c r="E8" s="372" t="s">
        <v>112</v>
      </c>
      <c r="F8" s="372" t="s">
        <v>551</v>
      </c>
      <c r="G8" s="372" t="s">
        <v>278</v>
      </c>
      <c r="H8" s="372" t="s">
        <v>113</v>
      </c>
      <c r="I8" s="372" t="s">
        <v>551</v>
      </c>
      <c r="J8" s="372" t="s">
        <v>278</v>
      </c>
      <c r="K8" s="372" t="s">
        <v>113</v>
      </c>
    </row>
    <row r="9" spans="1:12" s="88" customFormat="1" ht="42.95" customHeight="1">
      <c r="A9" s="385"/>
      <c r="B9" s="386"/>
      <c r="C9" s="372"/>
      <c r="D9" s="372"/>
      <c r="E9" s="372"/>
      <c r="F9" s="372"/>
      <c r="G9" s="372"/>
      <c r="H9" s="372"/>
      <c r="I9" s="372"/>
      <c r="J9" s="372"/>
      <c r="K9" s="372"/>
    </row>
    <row r="10" spans="1:12" s="34" customFormat="1" ht="68.45" customHeight="1">
      <c r="A10" s="24" t="s">
        <v>129</v>
      </c>
      <c r="B10" s="138" t="s">
        <v>434</v>
      </c>
      <c r="C10" s="38">
        <f>SUM(C11:C14)</f>
        <v>10050000</v>
      </c>
      <c r="D10" s="38">
        <f>SUM(D11:D14)</f>
        <v>4036900</v>
      </c>
      <c r="E10" s="39">
        <f t="shared" ref="E10:E15" si="0">IF(C10=0,0,D10/C10*100)</f>
        <v>40.168159203980096</v>
      </c>
      <c r="F10" s="38">
        <f>SUM(F11:F14)</f>
        <v>1771960</v>
      </c>
      <c r="G10" s="38">
        <f>SUM(G11:G14)</f>
        <v>-2846175.38</v>
      </c>
      <c r="H10" s="39">
        <f>IF(F10=0,0,G10/F10*100)</f>
        <v>-160.62300390528003</v>
      </c>
      <c r="I10" s="38">
        <f>SUM(I11:I14)</f>
        <v>11821960</v>
      </c>
      <c r="J10" s="38">
        <f>SUM(J11:J14)</f>
        <v>1190724.6200000001</v>
      </c>
      <c r="K10" s="39">
        <f t="shared" ref="K10:K15" si="1">IF(I10=0,0,J10/I10*100)</f>
        <v>10.072142182852929</v>
      </c>
      <c r="L10" s="61"/>
    </row>
    <row r="11" spans="1:12" ht="88.9" customHeight="1">
      <c r="A11" s="40">
        <v>2718821</v>
      </c>
      <c r="B11" s="142" t="s">
        <v>526</v>
      </c>
      <c r="C11" s="27"/>
      <c r="D11" s="27"/>
      <c r="E11" s="43">
        <f t="shared" si="0"/>
        <v>0</v>
      </c>
      <c r="F11" s="27">
        <v>4271960</v>
      </c>
      <c r="G11" s="27"/>
      <c r="H11" s="43">
        <f>IF(F11=0,0,G11/F11*100)</f>
        <v>0</v>
      </c>
      <c r="I11" s="44">
        <f t="shared" ref="I11:J14" si="2">C11+F11</f>
        <v>4271960</v>
      </c>
      <c r="J11" s="45">
        <f t="shared" si="2"/>
        <v>0</v>
      </c>
      <c r="K11" s="43">
        <f t="shared" si="1"/>
        <v>0</v>
      </c>
    </row>
    <row r="12" spans="1:12" ht="88.9" customHeight="1">
      <c r="A12" s="40">
        <v>2718822</v>
      </c>
      <c r="B12" s="41" t="s">
        <v>527</v>
      </c>
      <c r="C12" s="27"/>
      <c r="D12" s="27"/>
      <c r="E12" s="43"/>
      <c r="F12" s="27">
        <v>-2500000</v>
      </c>
      <c r="G12" s="27">
        <v>-2186175.38</v>
      </c>
      <c r="H12" s="43">
        <f>IF(F12=0,0,G12/F12*100)</f>
        <v>87.447015199999996</v>
      </c>
      <c r="I12" s="44">
        <f t="shared" si="2"/>
        <v>-2500000</v>
      </c>
      <c r="J12" s="45">
        <f t="shared" si="2"/>
        <v>-2186175.38</v>
      </c>
      <c r="K12" s="43">
        <f t="shared" si="1"/>
        <v>87.447015199999996</v>
      </c>
    </row>
    <row r="13" spans="1:12" ht="47.25">
      <c r="A13" s="40">
        <v>2718831</v>
      </c>
      <c r="B13" s="41" t="s">
        <v>55</v>
      </c>
      <c r="C13" s="273">
        <v>10050000</v>
      </c>
      <c r="D13" s="27">
        <v>4036900</v>
      </c>
      <c r="E13" s="43">
        <f t="shared" si="0"/>
        <v>40.168159203980096</v>
      </c>
      <c r="F13" s="273">
        <v>12000000</v>
      </c>
      <c r="G13" s="273">
        <v>5840000</v>
      </c>
      <c r="H13" s="43">
        <f>IF(F13=0,0,G13/F13*100)</f>
        <v>48.666666666666671</v>
      </c>
      <c r="I13" s="44">
        <f t="shared" si="2"/>
        <v>22050000</v>
      </c>
      <c r="J13" s="45">
        <f t="shared" si="2"/>
        <v>9876900</v>
      </c>
      <c r="K13" s="43">
        <f t="shared" si="1"/>
        <v>44.79319727891157</v>
      </c>
    </row>
    <row r="14" spans="1:12" ht="58.5" customHeight="1">
      <c r="A14" s="40">
        <v>2718832</v>
      </c>
      <c r="B14" s="41" t="s">
        <v>56</v>
      </c>
      <c r="C14" s="73"/>
      <c r="D14" s="272"/>
      <c r="E14" s="43"/>
      <c r="F14" s="73">
        <v>-12000000</v>
      </c>
      <c r="G14" s="27">
        <v>-6500000</v>
      </c>
      <c r="H14" s="43">
        <f>IF(F14=0,0,G14/F14*100)</f>
        <v>54.166666666666664</v>
      </c>
      <c r="I14" s="44">
        <f t="shared" si="2"/>
        <v>-12000000</v>
      </c>
      <c r="J14" s="45">
        <f t="shared" si="2"/>
        <v>-6500000</v>
      </c>
      <c r="K14" s="43">
        <f t="shared" si="1"/>
        <v>54.166666666666664</v>
      </c>
    </row>
    <row r="15" spans="1:12" ht="15.75">
      <c r="A15" s="48"/>
      <c r="B15" s="49" t="s">
        <v>57</v>
      </c>
      <c r="C15" s="47">
        <f>C10</f>
        <v>10050000</v>
      </c>
      <c r="D15" s="47">
        <f>D10</f>
        <v>4036900</v>
      </c>
      <c r="E15" s="39">
        <f t="shared" si="0"/>
        <v>40.168159203980096</v>
      </c>
      <c r="F15" s="47">
        <f>F10</f>
        <v>1771960</v>
      </c>
      <c r="G15" s="47">
        <f>G10</f>
        <v>-2846175.38</v>
      </c>
      <c r="H15" s="315"/>
      <c r="I15" s="47">
        <f>I10</f>
        <v>11821960</v>
      </c>
      <c r="J15" s="47">
        <f>J10</f>
        <v>1190724.6200000001</v>
      </c>
      <c r="K15" s="39">
        <f t="shared" si="1"/>
        <v>10.072142182852929</v>
      </c>
    </row>
    <row r="16" spans="1:12">
      <c r="A16" s="35"/>
      <c r="I16" s="313"/>
      <c r="J16" s="313"/>
    </row>
    <row r="17" spans="2:11">
      <c r="C17" s="37"/>
      <c r="J17" s="37"/>
    </row>
    <row r="18" spans="2:11">
      <c r="B18" s="232"/>
      <c r="C18" s="233"/>
      <c r="D18" s="233"/>
      <c r="E18" s="233"/>
      <c r="F18" s="234"/>
      <c r="G18" s="233"/>
      <c r="H18" s="233"/>
      <c r="I18" s="233"/>
      <c r="J18" s="234"/>
      <c r="K18" s="234"/>
    </row>
    <row r="19" spans="2:11" ht="18.75">
      <c r="B19" s="203"/>
      <c r="C19" s="233"/>
      <c r="D19" s="235"/>
      <c r="E19" s="235"/>
      <c r="F19" s="233"/>
      <c r="G19" s="233"/>
      <c r="H19" s="234"/>
      <c r="I19" s="233"/>
      <c r="J19" s="371"/>
      <c r="K19" s="371"/>
    </row>
  </sheetData>
  <customSheetViews>
    <customSheetView guid="{85DC9BB0-28A9-4114-8FF0-A0FEF2049BAC}" zeroValues="0" fitToPage="1">
      <pane xSplit="2" ySplit="6" topLeftCell="C7" activePane="bottomRight" state="frozen"/>
      <selection pane="bottomRight" activeCell="G13" sqref="G13"/>
      <pageMargins left="0.19685039370078741" right="0.19685039370078741" top="0.78740157480314965" bottom="0.23622047244094491" header="0" footer="0"/>
      <pageSetup paperSize="9" scale="87" orientation="landscape" r:id="rId1"/>
      <headerFooter alignWithMargins="0"/>
    </customSheetView>
  </customSheetViews>
  <mergeCells count="17">
    <mergeCell ref="A5:K5"/>
    <mergeCell ref="J8:J9"/>
    <mergeCell ref="K8:K9"/>
    <mergeCell ref="E8:E9"/>
    <mergeCell ref="F8:F9"/>
    <mergeCell ref="G8:G9"/>
    <mergeCell ref="H8:H9"/>
    <mergeCell ref="J19:K19"/>
    <mergeCell ref="A4:K4"/>
    <mergeCell ref="A7:A9"/>
    <mergeCell ref="B7:B9"/>
    <mergeCell ref="C7:E7"/>
    <mergeCell ref="F7:H7"/>
    <mergeCell ref="I7:K7"/>
    <mergeCell ref="C8:C9"/>
    <mergeCell ref="D8:D9"/>
    <mergeCell ref="I8:I9"/>
  </mergeCells>
  <phoneticPr fontId="0" type="noConversion"/>
  <pageMargins left="0.19685039370078741" right="0.19685039370078741" top="0.78740157480314965" bottom="0.23622047244094491" header="0" footer="0"/>
  <pageSetup paperSize="9" scale="87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AF915-93EF-4CC1-82CC-72617D961161}">
  <sheetPr codeName="Лист4"/>
  <dimension ref="A1:H19"/>
  <sheetViews>
    <sheetView showZeros="0" zoomScaleNormal="100" workbookViewId="0">
      <pane xSplit="1" ySplit="9" topLeftCell="B10" activePane="bottomRight" state="frozen"/>
      <selection activeCell="F9" sqref="F9"/>
      <selection pane="topRight" activeCell="F9" sqref="F9"/>
      <selection pane="bottomLeft" activeCell="F9" sqref="F9"/>
      <selection pane="bottomRight" activeCell="C16" sqref="C16"/>
    </sheetView>
  </sheetViews>
  <sheetFormatPr defaultColWidth="10.140625" defaultRowHeight="12.75"/>
  <cols>
    <col min="1" max="1" width="33.28515625" style="32" customWidth="1"/>
    <col min="2" max="2" width="17.85546875" style="32" customWidth="1"/>
    <col min="3" max="4" width="17.42578125" style="32" customWidth="1"/>
    <col min="5" max="5" width="16.7109375" style="32" customWidth="1"/>
    <col min="6" max="6" width="17.42578125" style="32" customWidth="1"/>
    <col min="7" max="7" width="18.5703125" style="32" customWidth="1"/>
    <col min="8" max="8" width="13.42578125" style="32" bestFit="1" customWidth="1"/>
    <col min="9" max="16384" width="10.140625" style="32"/>
  </cols>
  <sheetData>
    <row r="1" spans="1:7" ht="15.75">
      <c r="F1" s="231"/>
    </row>
    <row r="2" spans="1:7" ht="15.75">
      <c r="F2" s="231"/>
    </row>
    <row r="3" spans="1:7" ht="15.75">
      <c r="F3" s="231"/>
    </row>
    <row r="4" spans="1:7" ht="12.75" customHeight="1">
      <c r="A4" s="384" t="s">
        <v>58</v>
      </c>
      <c r="B4" s="384"/>
      <c r="C4" s="384"/>
      <c r="D4" s="384"/>
      <c r="E4" s="384"/>
      <c r="F4" s="384"/>
      <c r="G4" s="384"/>
    </row>
    <row r="5" spans="1:7" ht="12.75" customHeight="1">
      <c r="A5" s="389" t="s">
        <v>685</v>
      </c>
      <c r="B5" s="389"/>
      <c r="C5" s="389"/>
      <c r="D5" s="389"/>
      <c r="E5" s="389"/>
      <c r="F5" s="389"/>
      <c r="G5" s="389"/>
    </row>
    <row r="6" spans="1:7">
      <c r="G6" s="33" t="s">
        <v>16</v>
      </c>
    </row>
    <row r="7" spans="1:7" ht="14.25">
      <c r="A7" s="390" t="s">
        <v>59</v>
      </c>
      <c r="B7" s="388" t="s">
        <v>109</v>
      </c>
      <c r="C7" s="388"/>
      <c r="D7" s="388" t="s">
        <v>471</v>
      </c>
      <c r="E7" s="388"/>
      <c r="F7" s="388" t="s">
        <v>111</v>
      </c>
      <c r="G7" s="388"/>
    </row>
    <row r="8" spans="1:7" ht="15" customHeight="1">
      <c r="A8" s="390"/>
      <c r="B8" s="372" t="s">
        <v>551</v>
      </c>
      <c r="C8" s="372" t="s">
        <v>278</v>
      </c>
      <c r="D8" s="372" t="s">
        <v>551</v>
      </c>
      <c r="E8" s="372" t="s">
        <v>278</v>
      </c>
      <c r="F8" s="372" t="s">
        <v>551</v>
      </c>
      <c r="G8" s="372" t="s">
        <v>278</v>
      </c>
    </row>
    <row r="9" spans="1:7" ht="35.1" customHeight="1">
      <c r="A9" s="390"/>
      <c r="B9" s="372"/>
      <c r="C9" s="372"/>
      <c r="D9" s="372"/>
      <c r="E9" s="372"/>
      <c r="F9" s="372"/>
      <c r="G9" s="372"/>
    </row>
    <row r="10" spans="1:7" ht="15.75">
      <c r="A10" s="49" t="s">
        <v>60</v>
      </c>
      <c r="B10" s="51">
        <f>Доходи!C107-Видатки!C211-Кредитування!C15</f>
        <v>408654328.47000027</v>
      </c>
      <c r="C10" s="51">
        <f>Доходи!D107-Видатки!D211-Кредитування!D15</f>
        <v>355085671.80000007</v>
      </c>
      <c r="D10" s="51">
        <f>Доходи!F107-Видатки!F211-Кредитування!F15</f>
        <v>-537701089.51999998</v>
      </c>
      <c r="E10" s="79">
        <f>Доходи!H107-Видатки!H211-Кредитування!G15</f>
        <v>-42619206.659999959</v>
      </c>
      <c r="F10" s="51">
        <f>B10+D10</f>
        <v>-129046761.04999971</v>
      </c>
      <c r="G10" s="51">
        <f>C10+E10</f>
        <v>312466465.1400001</v>
      </c>
    </row>
    <row r="11" spans="1:7" s="50" customFormat="1" ht="31.5">
      <c r="A11" s="54" t="s">
        <v>459</v>
      </c>
      <c r="B11" s="52">
        <f t="shared" ref="B11:G11" si="0">B12-B13+B14+B16</f>
        <v>-408654328.47000003</v>
      </c>
      <c r="C11" s="52">
        <f t="shared" si="0"/>
        <v>-355085671.80000001</v>
      </c>
      <c r="D11" s="52">
        <f t="shared" si="0"/>
        <v>537701089.51999998</v>
      </c>
      <c r="E11" s="52">
        <f t="shared" si="0"/>
        <v>42619206.659999974</v>
      </c>
      <c r="F11" s="52">
        <f t="shared" si="0"/>
        <v>129046761.05000001</v>
      </c>
      <c r="G11" s="52">
        <f t="shared" si="0"/>
        <v>-312466465.14000005</v>
      </c>
    </row>
    <row r="12" spans="1:7" ht="20.45" customHeight="1">
      <c r="A12" s="55" t="s">
        <v>460</v>
      </c>
      <c r="B12" s="73">
        <v>170103383.58000001</v>
      </c>
      <c r="C12" s="73">
        <v>170103383.58000001</v>
      </c>
      <c r="D12" s="78">
        <v>39700967.409999996</v>
      </c>
      <c r="E12" s="78">
        <v>117300844.29000001</v>
      </c>
      <c r="F12" s="53">
        <f t="shared" ref="F12:G16" si="1">B12+D12</f>
        <v>209804350.99000001</v>
      </c>
      <c r="G12" s="53">
        <f t="shared" si="1"/>
        <v>287404227.87</v>
      </c>
    </row>
    <row r="13" spans="1:7" ht="21" customHeight="1">
      <c r="A13" s="56" t="s">
        <v>461</v>
      </c>
      <c r="B13" s="73">
        <v>5000001.68</v>
      </c>
      <c r="C13" s="73">
        <v>270579638.41000003</v>
      </c>
      <c r="D13" s="78">
        <v>4074916.89</v>
      </c>
      <c r="E13" s="78">
        <v>257240864.77000001</v>
      </c>
      <c r="F13" s="53">
        <f t="shared" si="1"/>
        <v>9074918.5700000003</v>
      </c>
      <c r="G13" s="53">
        <f t="shared" si="1"/>
        <v>527820503.18000007</v>
      </c>
    </row>
    <row r="14" spans="1:7" ht="67.150000000000006" customHeight="1">
      <c r="A14" s="56" t="s">
        <v>462</v>
      </c>
      <c r="B14" s="73">
        <v>-502075039</v>
      </c>
      <c r="C14" s="73">
        <v>-182926745.59999999</v>
      </c>
      <c r="D14" s="73">
        <v>502075039</v>
      </c>
      <c r="E14" s="73">
        <v>182926745.59999999</v>
      </c>
      <c r="F14" s="53">
        <f t="shared" si="1"/>
        <v>0</v>
      </c>
      <c r="G14" s="53">
        <f t="shared" si="1"/>
        <v>0</v>
      </c>
    </row>
    <row r="15" spans="1:7" ht="24" hidden="1" customHeight="1">
      <c r="A15" s="56" t="s">
        <v>463</v>
      </c>
      <c r="B15" s="86"/>
      <c r="C15" s="87"/>
      <c r="D15" s="86"/>
      <c r="E15" s="78"/>
      <c r="F15" s="53">
        <f t="shared" si="1"/>
        <v>0</v>
      </c>
      <c r="G15" s="53">
        <f t="shared" si="1"/>
        <v>0</v>
      </c>
    </row>
    <row r="16" spans="1:7" ht="15.75">
      <c r="A16" s="130" t="s">
        <v>463</v>
      </c>
      <c r="B16" s="179">
        <v>-71682671.370000005</v>
      </c>
      <c r="C16" s="179">
        <v>-71682671.370000005</v>
      </c>
      <c r="D16" s="180"/>
      <c r="E16" s="179">
        <v>-367518.46</v>
      </c>
      <c r="F16" s="53">
        <f t="shared" si="1"/>
        <v>-71682671.370000005</v>
      </c>
      <c r="G16" s="53">
        <f t="shared" si="1"/>
        <v>-72050189.829999998</v>
      </c>
    </row>
    <row r="17" spans="1:8">
      <c r="D17" s="312"/>
    </row>
    <row r="19" spans="1:8" ht="18.75">
      <c r="A19" s="203"/>
      <c r="B19" s="233"/>
      <c r="C19" s="235"/>
      <c r="D19" s="235"/>
      <c r="E19" s="233"/>
      <c r="F19" s="371"/>
      <c r="G19" s="371"/>
      <c r="H19" s="233"/>
    </row>
  </sheetData>
  <customSheetViews>
    <customSheetView guid="{85DC9BB0-28A9-4114-8FF0-A0FEF2049BAC}" zeroValues="0" hiddenRows="1">
      <pane xSplit="1" ySplit="6" topLeftCell="B7" activePane="bottomRight" state="frozen"/>
      <selection pane="bottomRight" activeCell="C21" sqref="C21"/>
      <pageMargins left="0.62992125984251968" right="3.937007874015748E-2" top="0.98425196850393704" bottom="0.98425196850393704" header="0.51181102362204722" footer="0.51181102362204722"/>
      <pageSetup paperSize="9" scale="70" orientation="portrait" r:id="rId1"/>
      <headerFooter alignWithMargins="0"/>
    </customSheetView>
  </customSheetViews>
  <mergeCells count="13">
    <mergeCell ref="A4:G4"/>
    <mergeCell ref="A5:G5"/>
    <mergeCell ref="B7:C7"/>
    <mergeCell ref="D7:E7"/>
    <mergeCell ref="A7:A9"/>
    <mergeCell ref="F8:F9"/>
    <mergeCell ref="G8:G9"/>
    <mergeCell ref="B8:B9"/>
    <mergeCell ref="F7:G7"/>
    <mergeCell ref="C8:C9"/>
    <mergeCell ref="F19:G19"/>
    <mergeCell ref="E8:E9"/>
    <mergeCell ref="D8:D9"/>
  </mergeCells>
  <phoneticPr fontId="46" type="noConversion"/>
  <pageMargins left="0.62992125984251968" right="3.937007874015748E-2" top="0.98425196850393704" bottom="0.98425196850393704" header="0.51181102362204722" footer="0.51181102362204722"/>
  <pageSetup paperSize="9" scale="7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C76C-8CFD-4439-957C-C5F1A957AAEC}">
  <sheetPr codeName="Лист5"/>
  <dimension ref="A1:N146"/>
  <sheetViews>
    <sheetView zoomScale="85" zoomScaleNormal="85" workbookViewId="0">
      <pane xSplit="2" ySplit="6" topLeftCell="C67" activePane="bottomRight" state="frozen"/>
      <selection pane="topRight" activeCell="C1" sqref="C1"/>
      <selection pane="bottomLeft" activeCell="A7" sqref="A7"/>
      <selection pane="bottomRight" activeCell="G69" sqref="G69"/>
    </sheetView>
  </sheetViews>
  <sheetFormatPr defaultRowHeight="12.75"/>
  <cols>
    <col min="1" max="1" width="11.5703125" style="59" customWidth="1"/>
    <col min="2" max="2" width="38.28515625" style="1" customWidth="1"/>
    <col min="3" max="4" width="18.28515625" bestFit="1" customWidth="1"/>
    <col min="5" max="5" width="9.7109375" customWidth="1"/>
    <col min="6" max="6" width="17.140625" bestFit="1" customWidth="1"/>
    <col min="7" max="7" width="16.28515625" customWidth="1"/>
    <col min="8" max="8" width="17.28515625" customWidth="1"/>
    <col min="9" max="9" width="11.5703125" customWidth="1"/>
    <col min="10" max="10" width="17.140625" bestFit="1" customWidth="1"/>
    <col min="11" max="11" width="17.7109375" customWidth="1"/>
    <col min="12" max="12" width="18" customWidth="1"/>
    <col min="13" max="13" width="8.28515625" customWidth="1"/>
    <col min="14" max="14" width="17" customWidth="1"/>
  </cols>
  <sheetData>
    <row r="1" spans="1:14" ht="15.75">
      <c r="A1" s="377" t="s">
        <v>688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4" ht="15.75">
      <c r="C2" s="205"/>
      <c r="D2" s="152"/>
      <c r="F2" s="57"/>
      <c r="H2" s="74"/>
      <c r="I2" s="398"/>
      <c r="J2" s="398"/>
      <c r="M2" s="7" t="s">
        <v>414</v>
      </c>
    </row>
    <row r="3" spans="1:14" ht="16.899999999999999" customHeight="1">
      <c r="A3" s="395" t="s">
        <v>107</v>
      </c>
      <c r="B3" s="396" t="s">
        <v>108</v>
      </c>
      <c r="C3" s="394" t="s">
        <v>109</v>
      </c>
      <c r="D3" s="394"/>
      <c r="E3" s="394"/>
      <c r="F3" s="394"/>
      <c r="G3" s="394" t="s">
        <v>110</v>
      </c>
      <c r="H3" s="394"/>
      <c r="I3" s="394"/>
      <c r="J3" s="394"/>
      <c r="K3" s="394" t="s">
        <v>111</v>
      </c>
      <c r="L3" s="394"/>
      <c r="M3" s="394"/>
      <c r="N3" s="394"/>
    </row>
    <row r="4" spans="1:14" ht="28.15" customHeight="1">
      <c r="A4" s="395"/>
      <c r="B4" s="397"/>
      <c r="C4" s="391">
        <v>45474</v>
      </c>
      <c r="D4" s="391">
        <v>45839</v>
      </c>
      <c r="E4" s="392" t="s">
        <v>583</v>
      </c>
      <c r="F4" s="393" t="s">
        <v>382</v>
      </c>
      <c r="G4" s="391">
        <v>45474</v>
      </c>
      <c r="H4" s="391">
        <v>45839</v>
      </c>
      <c r="I4" s="392" t="s">
        <v>583</v>
      </c>
      <c r="J4" s="393" t="s">
        <v>382</v>
      </c>
      <c r="K4" s="391">
        <v>45474</v>
      </c>
      <c r="L4" s="391">
        <v>45839</v>
      </c>
      <c r="M4" s="392" t="s">
        <v>583</v>
      </c>
      <c r="N4" s="393" t="s">
        <v>382</v>
      </c>
    </row>
    <row r="5" spans="1:14" ht="27.6" customHeight="1">
      <c r="A5" s="395"/>
      <c r="B5" s="397"/>
      <c r="C5" s="392"/>
      <c r="D5" s="392"/>
      <c r="E5" s="392"/>
      <c r="F5" s="393"/>
      <c r="G5" s="392"/>
      <c r="H5" s="392"/>
      <c r="I5" s="392"/>
      <c r="J5" s="393"/>
      <c r="K5" s="392"/>
      <c r="L5" s="392"/>
      <c r="M5" s="392"/>
      <c r="N5" s="393"/>
    </row>
    <row r="6" spans="1:14" s="2" customFormat="1" ht="24" customHeight="1">
      <c r="A6" s="125"/>
      <c r="B6" s="207" t="s">
        <v>383</v>
      </c>
      <c r="C6" s="146">
        <f>C36+C37</f>
        <v>1160080159.2</v>
      </c>
      <c r="D6" s="146">
        <f>D36+D37</f>
        <v>1416234155.6900001</v>
      </c>
      <c r="E6" s="153">
        <f>IF(C6=0,0,D6/C6*100)</f>
        <v>122.08071523838883</v>
      </c>
      <c r="F6" s="106">
        <f>D6-C6</f>
        <v>256153996.49000001</v>
      </c>
      <c r="G6" s="146">
        <f t="shared" ref="G6:L6" si="0">G36+G37</f>
        <v>257803642.86000001</v>
      </c>
      <c r="H6" s="146">
        <f t="shared" si="0"/>
        <v>171405141.76000002</v>
      </c>
      <c r="I6" s="148">
        <f>IF(G6=0,0,H6/G6*100)</f>
        <v>66.486702770558352</v>
      </c>
      <c r="J6" s="107">
        <f>H6-G6</f>
        <v>-86398501.099999994</v>
      </c>
      <c r="K6" s="146">
        <f t="shared" si="0"/>
        <v>1417883802.0599999</v>
      </c>
      <c r="L6" s="146">
        <f t="shared" si="0"/>
        <v>1587639297.45</v>
      </c>
      <c r="M6" s="153">
        <f>IF(K6=0,0,L6/K6*100)</f>
        <v>111.97245466401178</v>
      </c>
      <c r="N6" s="105">
        <f>L6-K6</f>
        <v>169755495.3900001</v>
      </c>
    </row>
    <row r="7" spans="1:14" s="2" customFormat="1" ht="22.15" customHeight="1">
      <c r="A7" s="91">
        <v>10000000</v>
      </c>
      <c r="B7" s="208" t="s">
        <v>357</v>
      </c>
      <c r="C7" s="92">
        <f>C8+C11+C14</f>
        <v>676375226.24000001</v>
      </c>
      <c r="D7" s="92">
        <f>D8+D11+D14</f>
        <v>918199477.11000001</v>
      </c>
      <c r="E7" s="154">
        <f>IF(C7=0,0,D7/C7*100)</f>
        <v>135.75297283052657</v>
      </c>
      <c r="F7" s="93">
        <f t="shared" ref="F7:F67" si="1">D7-C7</f>
        <v>241824250.87</v>
      </c>
      <c r="G7" s="92">
        <f>G8+G11+G14</f>
        <v>3577324.75</v>
      </c>
      <c r="H7" s="92">
        <f>H8+H11+H14</f>
        <v>3444502.51</v>
      </c>
      <c r="I7" s="149">
        <f>IF(G7=0,0,H7/G7*100)</f>
        <v>96.287107006429878</v>
      </c>
      <c r="J7" s="94">
        <f t="shared" ref="J7:J67" si="2">H7-G7</f>
        <v>-132822.24000000022</v>
      </c>
      <c r="K7" s="92">
        <f>K8+K11+K14</f>
        <v>679952550.99000001</v>
      </c>
      <c r="L7" s="92">
        <f>L8+L11+L14</f>
        <v>921643979.62</v>
      </c>
      <c r="M7" s="154">
        <f>IF(K7=0,0,L7/K7*100)</f>
        <v>135.54533743245779</v>
      </c>
      <c r="N7" s="95">
        <f t="shared" ref="N7:N67" si="3">L7-K7</f>
        <v>241691428.63</v>
      </c>
    </row>
    <row r="8" spans="1:14" s="2" customFormat="1" ht="54.6" customHeight="1">
      <c r="A8" s="91">
        <v>11000000</v>
      </c>
      <c r="B8" s="208" t="s">
        <v>358</v>
      </c>
      <c r="C8" s="92">
        <f>SUM(C9:C10)</f>
        <v>666753972.23000002</v>
      </c>
      <c r="D8" s="92">
        <f>SUM(D9:D10)</f>
        <v>906598974.88999999</v>
      </c>
      <c r="E8" s="154">
        <f>IF(C8=0,0,D8/C8*100)</f>
        <v>135.97203956023293</v>
      </c>
      <c r="F8" s="93">
        <f t="shared" si="1"/>
        <v>239845002.65999997</v>
      </c>
      <c r="G8" s="92">
        <f>SUM(G9:G10)</f>
        <v>0</v>
      </c>
      <c r="H8" s="92">
        <f>SUM(H9:H10)</f>
        <v>0</v>
      </c>
      <c r="I8" s="149">
        <f t="shared" ref="I8:I55" si="4">IF(G8=0,0,H8/G8*100)</f>
        <v>0</v>
      </c>
      <c r="J8" s="94">
        <f t="shared" si="2"/>
        <v>0</v>
      </c>
      <c r="K8" s="92">
        <f>SUM(K9:K10)</f>
        <v>666753972.23000002</v>
      </c>
      <c r="L8" s="92">
        <f>SUM(L9:L10)</f>
        <v>906598974.88999999</v>
      </c>
      <c r="M8" s="154">
        <f>IF(K8=0,0,L8/K8*100)</f>
        <v>135.97203956023293</v>
      </c>
      <c r="N8" s="95">
        <f t="shared" si="3"/>
        <v>239845002.65999997</v>
      </c>
    </row>
    <row r="9" spans="1:14" s="58" customFormat="1" ht="38.450000000000003" customHeight="1">
      <c r="A9" s="96">
        <v>11010000</v>
      </c>
      <c r="B9" s="209" t="s">
        <v>359</v>
      </c>
      <c r="C9" s="127">
        <v>526628728.42000002</v>
      </c>
      <c r="D9" s="127">
        <v>628951539.50999999</v>
      </c>
      <c r="E9" s="155">
        <f>IF(C9=0,0,D9/C9*100)</f>
        <v>119.42978146995333</v>
      </c>
      <c r="F9" s="98">
        <f t="shared" si="1"/>
        <v>102322811.08999997</v>
      </c>
      <c r="G9" s="191"/>
      <c r="H9" s="191"/>
      <c r="I9" s="150">
        <f t="shared" si="4"/>
        <v>0</v>
      </c>
      <c r="J9" s="99">
        <f t="shared" si="2"/>
        <v>0</v>
      </c>
      <c r="K9" s="11">
        <f>C9+G9</f>
        <v>526628728.42000002</v>
      </c>
      <c r="L9" s="11">
        <f>D9+H9</f>
        <v>628951539.50999999</v>
      </c>
      <c r="M9" s="155">
        <f>IF(K9=0,0,L9/K9*100)</f>
        <v>119.42978146995333</v>
      </c>
      <c r="N9" s="100">
        <f t="shared" si="3"/>
        <v>102322811.08999997</v>
      </c>
    </row>
    <row r="10" spans="1:14" s="58" customFormat="1" ht="21.6" customHeight="1">
      <c r="A10" s="96">
        <v>11020000</v>
      </c>
      <c r="B10" s="209" t="s">
        <v>349</v>
      </c>
      <c r="C10" s="127">
        <v>140125243.81</v>
      </c>
      <c r="D10" s="127">
        <v>277647435.38</v>
      </c>
      <c r="E10" s="155">
        <f t="shared" ref="E10:E51" si="5">IF(C10=0,0,D10/C10*100)</f>
        <v>198.14233883258782</v>
      </c>
      <c r="F10" s="98">
        <f t="shared" si="1"/>
        <v>137522191.56999999</v>
      </c>
      <c r="G10" s="191"/>
      <c r="H10" s="191"/>
      <c r="I10" s="150">
        <f t="shared" si="4"/>
        <v>0</v>
      </c>
      <c r="J10" s="99">
        <f t="shared" si="2"/>
        <v>0</v>
      </c>
      <c r="K10" s="11">
        <f>C10+G10</f>
        <v>140125243.81</v>
      </c>
      <c r="L10" s="11">
        <f>D10+H10</f>
        <v>277647435.38</v>
      </c>
      <c r="M10" s="155">
        <f t="shared" ref="M10:M52" si="6">IF(K10=0,0,L10/K10*100)</f>
        <v>198.14233883258782</v>
      </c>
      <c r="N10" s="100">
        <f t="shared" si="3"/>
        <v>137522191.56999999</v>
      </c>
    </row>
    <row r="11" spans="1:14" s="2" customFormat="1" ht="51.6" customHeight="1">
      <c r="A11" s="91">
        <v>13000000</v>
      </c>
      <c r="B11" s="208" t="s">
        <v>269</v>
      </c>
      <c r="C11" s="92">
        <f>SUM(C12:C13)</f>
        <v>9621254.0099999998</v>
      </c>
      <c r="D11" s="92">
        <f>SUM(D12:D13)</f>
        <v>11600502.219999999</v>
      </c>
      <c r="E11" s="154">
        <f t="shared" si="5"/>
        <v>120.57162411410027</v>
      </c>
      <c r="F11" s="93">
        <f t="shared" si="1"/>
        <v>1979248.209999999</v>
      </c>
      <c r="G11" s="92">
        <f>SUM(G12:G13)</f>
        <v>0</v>
      </c>
      <c r="H11" s="92">
        <f>SUM(H12:H13)</f>
        <v>0</v>
      </c>
      <c r="I11" s="149">
        <f t="shared" si="4"/>
        <v>0</v>
      </c>
      <c r="J11" s="94">
        <f t="shared" si="2"/>
        <v>0</v>
      </c>
      <c r="K11" s="92">
        <f>SUM(K12:K13)</f>
        <v>9621254.0099999998</v>
      </c>
      <c r="L11" s="92">
        <f>SUM(L12:L13)</f>
        <v>11600502.219999999</v>
      </c>
      <c r="M11" s="154">
        <f t="shared" si="6"/>
        <v>120.57162411410027</v>
      </c>
      <c r="N11" s="95">
        <f t="shared" si="3"/>
        <v>1979248.209999999</v>
      </c>
    </row>
    <row r="12" spans="1:14" s="58" customFormat="1" ht="39" customHeight="1">
      <c r="A12" s="96">
        <v>13020000</v>
      </c>
      <c r="B12" s="209" t="s">
        <v>270</v>
      </c>
      <c r="C12" s="127">
        <v>4333065.8899999997</v>
      </c>
      <c r="D12" s="274">
        <v>4340648.93</v>
      </c>
      <c r="E12" s="155">
        <f t="shared" si="5"/>
        <v>100.17500403161421</v>
      </c>
      <c r="F12" s="98">
        <f t="shared" si="1"/>
        <v>7583.0400000000373</v>
      </c>
      <c r="G12" s="191"/>
      <c r="H12" s="191"/>
      <c r="I12" s="150">
        <f t="shared" si="4"/>
        <v>0</v>
      </c>
      <c r="J12" s="99">
        <f t="shared" si="2"/>
        <v>0</v>
      </c>
      <c r="K12" s="11">
        <f>C12+G12</f>
        <v>4333065.8899999997</v>
      </c>
      <c r="L12" s="11">
        <f>D12+H12</f>
        <v>4340648.93</v>
      </c>
      <c r="M12" s="155">
        <f t="shared" si="6"/>
        <v>100.17500403161421</v>
      </c>
      <c r="N12" s="100">
        <f t="shared" si="3"/>
        <v>7583.0400000000373</v>
      </c>
    </row>
    <row r="13" spans="1:14" s="58" customFormat="1" ht="31.5">
      <c r="A13" s="96">
        <v>13030000</v>
      </c>
      <c r="B13" s="209" t="s">
        <v>118</v>
      </c>
      <c r="C13" s="127">
        <v>5288188.12</v>
      </c>
      <c r="D13" s="127">
        <v>7259853.29</v>
      </c>
      <c r="E13" s="155">
        <f t="shared" si="5"/>
        <v>137.28432357659773</v>
      </c>
      <c r="F13" s="98">
        <f t="shared" si="1"/>
        <v>1971665.17</v>
      </c>
      <c r="G13" s="191"/>
      <c r="H13" s="191"/>
      <c r="I13" s="150">
        <f t="shared" si="4"/>
        <v>0</v>
      </c>
      <c r="J13" s="99">
        <f t="shared" si="2"/>
        <v>0</v>
      </c>
      <c r="K13" s="11">
        <f>C13+G13</f>
        <v>5288188.12</v>
      </c>
      <c r="L13" s="11">
        <f>D13+H13</f>
        <v>7259853.29</v>
      </c>
      <c r="M13" s="155">
        <f t="shared" si="6"/>
        <v>137.28432357659773</v>
      </c>
      <c r="N13" s="100">
        <f t="shared" si="3"/>
        <v>1971665.17</v>
      </c>
    </row>
    <row r="14" spans="1:14" s="2" customFormat="1" ht="28.9" customHeight="1">
      <c r="A14" s="91">
        <v>19000000</v>
      </c>
      <c r="B14" s="208" t="s">
        <v>121</v>
      </c>
      <c r="C14" s="80">
        <f>SUM(C15:C16)</f>
        <v>0</v>
      </c>
      <c r="D14" s="80">
        <f>SUM(D15:D16)</f>
        <v>0</v>
      </c>
      <c r="E14" s="154">
        <f t="shared" si="5"/>
        <v>0</v>
      </c>
      <c r="F14" s="93">
        <f t="shared" si="1"/>
        <v>0</v>
      </c>
      <c r="G14" s="80">
        <f>SUM(G15:G16)</f>
        <v>3577324.75</v>
      </c>
      <c r="H14" s="80">
        <f>SUM(H15:H16)</f>
        <v>3444502.51</v>
      </c>
      <c r="I14" s="149">
        <f t="shared" si="4"/>
        <v>96.287107006429878</v>
      </c>
      <c r="J14" s="94">
        <f t="shared" si="2"/>
        <v>-132822.24000000022</v>
      </c>
      <c r="K14" s="13">
        <f>SUM(K15:K16)</f>
        <v>3577324.75</v>
      </c>
      <c r="L14" s="13">
        <f>SUM(L15:L16)</f>
        <v>3444502.51</v>
      </c>
      <c r="M14" s="154">
        <f t="shared" si="6"/>
        <v>96.287107006429878</v>
      </c>
      <c r="N14" s="95">
        <f t="shared" si="3"/>
        <v>-132822.24000000022</v>
      </c>
    </row>
    <row r="15" spans="1:14" s="58" customFormat="1" ht="22.15" customHeight="1">
      <c r="A15" s="96">
        <v>19010000</v>
      </c>
      <c r="B15" s="209" t="s">
        <v>122</v>
      </c>
      <c r="C15" s="81"/>
      <c r="D15" s="81"/>
      <c r="E15" s="155">
        <f t="shared" si="5"/>
        <v>0</v>
      </c>
      <c r="F15" s="98">
        <f t="shared" si="1"/>
        <v>0</v>
      </c>
      <c r="G15" s="81">
        <v>3577151.91</v>
      </c>
      <c r="H15" s="151">
        <v>3444502.51</v>
      </c>
      <c r="I15" s="150">
        <f t="shared" si="4"/>
        <v>96.291759384632897</v>
      </c>
      <c r="J15" s="99">
        <f t="shared" si="2"/>
        <v>-132649.40000000037</v>
      </c>
      <c r="K15" s="11">
        <f>C15+G15</f>
        <v>3577151.91</v>
      </c>
      <c r="L15" s="11">
        <f>D15+H15</f>
        <v>3444502.51</v>
      </c>
      <c r="M15" s="155">
        <f t="shared" si="6"/>
        <v>96.291759384632897</v>
      </c>
      <c r="N15" s="100">
        <f t="shared" si="3"/>
        <v>-132649.40000000037</v>
      </c>
    </row>
    <row r="16" spans="1:14" s="58" customFormat="1" ht="40.9" customHeight="1">
      <c r="A16" s="96">
        <v>19050000</v>
      </c>
      <c r="B16" s="209" t="s">
        <v>240</v>
      </c>
      <c r="C16" s="81"/>
      <c r="D16" s="81"/>
      <c r="E16" s="155">
        <f t="shared" si="5"/>
        <v>0</v>
      </c>
      <c r="F16" s="98">
        <f t="shared" si="1"/>
        <v>0</v>
      </c>
      <c r="G16" s="81">
        <v>172.84</v>
      </c>
      <c r="H16" s="151"/>
      <c r="I16" s="150">
        <f t="shared" si="4"/>
        <v>0</v>
      </c>
      <c r="J16" s="99">
        <f t="shared" si="2"/>
        <v>-172.84</v>
      </c>
      <c r="K16" s="11">
        <f>C16+G16</f>
        <v>172.84</v>
      </c>
      <c r="L16" s="11">
        <f>D16+H16</f>
        <v>0</v>
      </c>
      <c r="M16" s="155">
        <f t="shared" si="6"/>
        <v>0</v>
      </c>
      <c r="N16" s="100">
        <f t="shared" si="3"/>
        <v>-172.84</v>
      </c>
    </row>
    <row r="17" spans="1:14" s="2" customFormat="1" ht="29.45" customHeight="1">
      <c r="A17" s="91">
        <v>20000000</v>
      </c>
      <c r="B17" s="208" t="s">
        <v>241</v>
      </c>
      <c r="C17" s="92">
        <f>C22+C26+C29+C18</f>
        <v>34985642.960000001</v>
      </c>
      <c r="D17" s="92">
        <f>D22+D26+D29+D18</f>
        <v>24866295.579999998</v>
      </c>
      <c r="E17" s="154">
        <f t="shared" si="5"/>
        <v>71.075714139169264</v>
      </c>
      <c r="F17" s="93">
        <f t="shared" si="1"/>
        <v>-10119347.380000003</v>
      </c>
      <c r="G17" s="92">
        <f>G22+G26+G29+G18</f>
        <v>117837178.11000001</v>
      </c>
      <c r="H17" s="92">
        <f>H22+H26+H29+H18</f>
        <v>122498926.11000001</v>
      </c>
      <c r="I17" s="149">
        <f t="shared" si="4"/>
        <v>103.95609269907015</v>
      </c>
      <c r="J17" s="94">
        <f t="shared" si="2"/>
        <v>4661748</v>
      </c>
      <c r="K17" s="92">
        <f>K22+K26+K29+K18</f>
        <v>152822821.07000002</v>
      </c>
      <c r="L17" s="92">
        <f>L22+L26+L29+L18</f>
        <v>147365221.69</v>
      </c>
      <c r="M17" s="154">
        <f t="shared" si="6"/>
        <v>96.428806024003322</v>
      </c>
      <c r="N17" s="95">
        <f t="shared" si="3"/>
        <v>-5457599.380000025</v>
      </c>
    </row>
    <row r="18" spans="1:14" s="58" customFormat="1" ht="39.6" customHeight="1">
      <c r="A18" s="96">
        <v>21000000</v>
      </c>
      <c r="B18" s="209" t="s">
        <v>242</v>
      </c>
      <c r="C18" s="127">
        <v>791</v>
      </c>
      <c r="D18" s="127">
        <v>120</v>
      </c>
      <c r="E18" s="155">
        <f t="shared" si="5"/>
        <v>15.170670037926676</v>
      </c>
      <c r="F18" s="98">
        <f t="shared" si="1"/>
        <v>-671</v>
      </c>
      <c r="G18" s="97">
        <v>9876.61</v>
      </c>
      <c r="H18" s="97"/>
      <c r="I18" s="150">
        <f t="shared" si="4"/>
        <v>0</v>
      </c>
      <c r="J18" s="99">
        <f t="shared" si="2"/>
        <v>-9876.61</v>
      </c>
      <c r="K18" s="11">
        <f t="shared" ref="K18:L21" si="7">C18+G18</f>
        <v>10667.61</v>
      </c>
      <c r="L18" s="11">
        <f t="shared" si="7"/>
        <v>120</v>
      </c>
      <c r="M18" s="155">
        <f t="shared" si="6"/>
        <v>1.1249005166105621</v>
      </c>
      <c r="N18" s="100">
        <f t="shared" si="3"/>
        <v>-10547.61</v>
      </c>
    </row>
    <row r="19" spans="1:14" s="58" customFormat="1" ht="132" customHeight="1">
      <c r="A19" s="96">
        <v>21010000</v>
      </c>
      <c r="B19" s="209" t="s">
        <v>243</v>
      </c>
      <c r="C19" s="127">
        <v>60</v>
      </c>
      <c r="D19" s="127">
        <v>120</v>
      </c>
      <c r="E19" s="155">
        <f t="shared" si="5"/>
        <v>200</v>
      </c>
      <c r="F19" s="98">
        <f t="shared" si="1"/>
        <v>60</v>
      </c>
      <c r="G19" s="191"/>
      <c r="H19" s="191"/>
      <c r="I19" s="150">
        <f t="shared" si="4"/>
        <v>0</v>
      </c>
      <c r="J19" s="99">
        <f t="shared" si="2"/>
        <v>0</v>
      </c>
      <c r="K19" s="11">
        <f t="shared" si="7"/>
        <v>60</v>
      </c>
      <c r="L19" s="11">
        <f t="shared" si="7"/>
        <v>120</v>
      </c>
      <c r="M19" s="155">
        <f t="shared" si="6"/>
        <v>200</v>
      </c>
      <c r="N19" s="100">
        <f t="shared" si="3"/>
        <v>60</v>
      </c>
    </row>
    <row r="20" spans="1:14" s="2" customFormat="1" ht="43.15" hidden="1" customHeight="1">
      <c r="A20" s="91">
        <v>21050000</v>
      </c>
      <c r="B20" s="210" t="s">
        <v>245</v>
      </c>
      <c r="C20" s="192"/>
      <c r="D20" s="192"/>
      <c r="E20" s="154">
        <f t="shared" si="5"/>
        <v>0</v>
      </c>
      <c r="F20" s="93">
        <f t="shared" si="1"/>
        <v>0</v>
      </c>
      <c r="G20" s="80"/>
      <c r="H20" s="80"/>
      <c r="I20" s="149">
        <f t="shared" si="4"/>
        <v>0</v>
      </c>
      <c r="J20" s="94">
        <f t="shared" si="2"/>
        <v>0</v>
      </c>
      <c r="K20" s="9">
        <f t="shared" si="7"/>
        <v>0</v>
      </c>
      <c r="L20" s="9">
        <f t="shared" si="7"/>
        <v>0</v>
      </c>
      <c r="M20" s="154">
        <f t="shared" si="6"/>
        <v>0</v>
      </c>
      <c r="N20" s="95">
        <f t="shared" si="3"/>
        <v>0</v>
      </c>
    </row>
    <row r="21" spans="1:14" s="2" customFormat="1" ht="25.15" customHeight="1">
      <c r="A21" s="85">
        <v>21080000</v>
      </c>
      <c r="B21" s="211" t="s">
        <v>237</v>
      </c>
      <c r="C21" s="192">
        <v>731</v>
      </c>
      <c r="D21" s="198"/>
      <c r="E21" s="154">
        <f t="shared" si="5"/>
        <v>0</v>
      </c>
      <c r="F21" s="93">
        <f t="shared" si="1"/>
        <v>-731</v>
      </c>
      <c r="G21" s="80"/>
      <c r="H21" s="80"/>
      <c r="I21" s="149">
        <f t="shared" si="4"/>
        <v>0</v>
      </c>
      <c r="J21" s="94">
        <f t="shared" si="2"/>
        <v>0</v>
      </c>
      <c r="K21" s="9">
        <f t="shared" si="7"/>
        <v>731</v>
      </c>
      <c r="L21" s="9">
        <f t="shared" si="7"/>
        <v>0</v>
      </c>
      <c r="M21" s="154">
        <f t="shared" si="6"/>
        <v>0</v>
      </c>
      <c r="N21" s="95">
        <f t="shared" si="3"/>
        <v>-731</v>
      </c>
    </row>
    <row r="22" spans="1:14" s="2" customFormat="1" ht="54.6" customHeight="1">
      <c r="A22" s="91">
        <v>22000000</v>
      </c>
      <c r="B22" s="208" t="s">
        <v>191</v>
      </c>
      <c r="C22" s="192">
        <f>SUM(C23:C25)</f>
        <v>22327399.84</v>
      </c>
      <c r="D22" s="192">
        <f>SUM(D23:D25)</f>
        <v>22356019.309999999</v>
      </c>
      <c r="E22" s="154">
        <f t="shared" si="5"/>
        <v>100.12818093555491</v>
      </c>
      <c r="F22" s="93">
        <f t="shared" si="1"/>
        <v>28619.469999998808</v>
      </c>
      <c r="G22" s="192">
        <f>SUM(G23:G25)</f>
        <v>0</v>
      </c>
      <c r="H22" s="192">
        <f>SUM(H23:H25)</f>
        <v>0</v>
      </c>
      <c r="I22" s="149">
        <f t="shared" si="4"/>
        <v>0</v>
      </c>
      <c r="J22" s="94">
        <f t="shared" si="2"/>
        <v>0</v>
      </c>
      <c r="K22" s="9">
        <f>SUM(K23:K25)</f>
        <v>22327399.84</v>
      </c>
      <c r="L22" s="9">
        <f>SUM(L23:L25)</f>
        <v>22356019.309999999</v>
      </c>
      <c r="M22" s="154">
        <f t="shared" si="6"/>
        <v>100.12818093555491</v>
      </c>
      <c r="N22" s="95">
        <f t="shared" si="3"/>
        <v>28619.469999998808</v>
      </c>
    </row>
    <row r="23" spans="1:14" s="58" customFormat="1" ht="41.45" customHeight="1">
      <c r="A23" s="96">
        <v>22010000</v>
      </c>
      <c r="B23" s="209" t="s">
        <v>192</v>
      </c>
      <c r="C23" s="127">
        <v>19603412.890000001</v>
      </c>
      <c r="D23" s="127">
        <v>17008223.829999998</v>
      </c>
      <c r="E23" s="155">
        <f t="shared" si="5"/>
        <v>86.761544662848749</v>
      </c>
      <c r="F23" s="98">
        <f t="shared" si="1"/>
        <v>-2595189.0600000024</v>
      </c>
      <c r="G23" s="191"/>
      <c r="H23" s="191"/>
      <c r="I23" s="150">
        <f t="shared" si="4"/>
        <v>0</v>
      </c>
      <c r="J23" s="99">
        <f t="shared" si="2"/>
        <v>0</v>
      </c>
      <c r="K23" s="11">
        <f t="shared" ref="K23:L28" si="8">C23+G23</f>
        <v>19603412.890000001</v>
      </c>
      <c r="L23" s="11">
        <f t="shared" si="8"/>
        <v>17008223.829999998</v>
      </c>
      <c r="M23" s="155">
        <f t="shared" si="6"/>
        <v>86.761544662848749</v>
      </c>
      <c r="N23" s="100">
        <f t="shared" si="3"/>
        <v>-2595189.0600000024</v>
      </c>
    </row>
    <row r="24" spans="1:14" s="58" customFormat="1" ht="69" customHeight="1">
      <c r="A24" s="96">
        <v>22080000</v>
      </c>
      <c r="B24" s="209" t="s">
        <v>246</v>
      </c>
      <c r="C24" s="127">
        <v>2723286.95</v>
      </c>
      <c r="D24" s="127">
        <v>5346895.4800000004</v>
      </c>
      <c r="E24" s="155">
        <f t="shared" si="5"/>
        <v>196.33977535859745</v>
      </c>
      <c r="F24" s="98">
        <f t="shared" si="1"/>
        <v>2623608.5300000003</v>
      </c>
      <c r="G24" s="191"/>
      <c r="H24" s="191"/>
      <c r="I24" s="150">
        <f t="shared" si="4"/>
        <v>0</v>
      </c>
      <c r="J24" s="99">
        <f t="shared" si="2"/>
        <v>0</v>
      </c>
      <c r="K24" s="11">
        <f t="shared" si="8"/>
        <v>2723286.95</v>
      </c>
      <c r="L24" s="11">
        <f t="shared" si="8"/>
        <v>5346895.4800000004</v>
      </c>
      <c r="M24" s="155">
        <f t="shared" si="6"/>
        <v>196.33977535859745</v>
      </c>
      <c r="N24" s="100">
        <f t="shared" si="3"/>
        <v>2623608.5300000003</v>
      </c>
    </row>
    <row r="25" spans="1:14" s="2" customFormat="1" ht="160.15" customHeight="1">
      <c r="A25" s="85">
        <v>22130000</v>
      </c>
      <c r="B25" s="211" t="s">
        <v>248</v>
      </c>
      <c r="C25" s="198">
        <v>700</v>
      </c>
      <c r="D25" s="198">
        <v>900</v>
      </c>
      <c r="E25" s="154">
        <f>IF(C25=0,0,D25/C25*100)</f>
        <v>128.57142857142858</v>
      </c>
      <c r="F25" s="93">
        <f t="shared" si="1"/>
        <v>200</v>
      </c>
      <c r="G25" s="192"/>
      <c r="H25" s="192"/>
      <c r="I25" s="149">
        <f>IF(G25=0,0,H25/G25*100)</f>
        <v>0</v>
      </c>
      <c r="J25" s="94">
        <f t="shared" si="2"/>
        <v>0</v>
      </c>
      <c r="K25" s="9">
        <f t="shared" si="8"/>
        <v>700</v>
      </c>
      <c r="L25" s="9">
        <f t="shared" si="8"/>
        <v>900</v>
      </c>
      <c r="M25" s="154">
        <f>IF(K25=0,0,L25/K25*100)</f>
        <v>128.57142857142858</v>
      </c>
      <c r="N25" s="95">
        <f t="shared" si="3"/>
        <v>200</v>
      </c>
    </row>
    <row r="26" spans="1:14" s="2" customFormat="1" ht="27.6" customHeight="1">
      <c r="A26" s="91">
        <v>24000000</v>
      </c>
      <c r="B26" s="208" t="s">
        <v>249</v>
      </c>
      <c r="C26" s="92">
        <f>C27+C28</f>
        <v>12657452.119999999</v>
      </c>
      <c r="D26" s="92">
        <f>D27+D28</f>
        <v>2510156.27</v>
      </c>
      <c r="E26" s="154">
        <f t="shared" si="5"/>
        <v>19.831449854222321</v>
      </c>
      <c r="F26" s="93">
        <f t="shared" si="1"/>
        <v>-10147295.85</v>
      </c>
      <c r="G26" s="92">
        <f>G27+G28</f>
        <v>829310.54</v>
      </c>
      <c r="H26" s="92">
        <f>H27+H28</f>
        <v>4014506.4</v>
      </c>
      <c r="I26" s="149">
        <f t="shared" si="4"/>
        <v>484.07758087820758</v>
      </c>
      <c r="J26" s="94">
        <f t="shared" si="2"/>
        <v>3185195.86</v>
      </c>
      <c r="K26" s="9">
        <f t="shared" si="8"/>
        <v>13486762.66</v>
      </c>
      <c r="L26" s="9">
        <f t="shared" si="8"/>
        <v>6524662.6699999999</v>
      </c>
      <c r="M26" s="154">
        <f t="shared" si="6"/>
        <v>48.378271602208208</v>
      </c>
      <c r="N26" s="95">
        <f t="shared" si="3"/>
        <v>-6962099.9900000002</v>
      </c>
    </row>
    <row r="27" spans="1:14" s="58" customFormat="1" ht="27.6" customHeight="1">
      <c r="A27" s="96">
        <v>24060000</v>
      </c>
      <c r="B27" s="209" t="s">
        <v>250</v>
      </c>
      <c r="C27" s="127">
        <v>12657452.119999999</v>
      </c>
      <c r="D27" s="127">
        <v>2510156.27</v>
      </c>
      <c r="E27" s="155">
        <f t="shared" si="5"/>
        <v>19.831449854222321</v>
      </c>
      <c r="F27" s="98">
        <f t="shared" si="1"/>
        <v>-10147295.85</v>
      </c>
      <c r="G27" s="191">
        <v>764219.54</v>
      </c>
      <c r="H27" s="151">
        <v>3946418.17</v>
      </c>
      <c r="I27" s="150">
        <f t="shared" si="4"/>
        <v>516.39849067455145</v>
      </c>
      <c r="J27" s="99">
        <f t="shared" si="2"/>
        <v>3182198.63</v>
      </c>
      <c r="K27" s="11">
        <f t="shared" si="8"/>
        <v>13421671.66</v>
      </c>
      <c r="L27" s="11">
        <f t="shared" si="8"/>
        <v>6456574.4399999995</v>
      </c>
      <c r="M27" s="155">
        <f t="shared" si="6"/>
        <v>48.105590745765561</v>
      </c>
      <c r="N27" s="100">
        <f t="shared" si="3"/>
        <v>-6965097.2200000007</v>
      </c>
    </row>
    <row r="28" spans="1:14" s="58" customFormat="1" ht="47.45" customHeight="1">
      <c r="A28" s="96">
        <v>24110000</v>
      </c>
      <c r="B28" s="209" t="s">
        <v>252</v>
      </c>
      <c r="C28" s="81"/>
      <c r="D28" s="81"/>
      <c r="E28" s="155">
        <f t="shared" si="5"/>
        <v>0</v>
      </c>
      <c r="F28" s="98">
        <f t="shared" si="1"/>
        <v>0</v>
      </c>
      <c r="G28" s="81">
        <v>65091</v>
      </c>
      <c r="H28" s="151">
        <v>68088.23</v>
      </c>
      <c r="I28" s="150">
        <f t="shared" si="4"/>
        <v>104.60467652978139</v>
      </c>
      <c r="J28" s="99">
        <f t="shared" si="2"/>
        <v>2997.2299999999959</v>
      </c>
      <c r="K28" s="11">
        <f t="shared" si="8"/>
        <v>65091</v>
      </c>
      <c r="L28" s="11">
        <f t="shared" si="8"/>
        <v>68088.23</v>
      </c>
      <c r="M28" s="155">
        <f t="shared" si="6"/>
        <v>104.60467652978139</v>
      </c>
      <c r="N28" s="100">
        <f t="shared" si="3"/>
        <v>2997.2299999999959</v>
      </c>
    </row>
    <row r="29" spans="1:14" s="2" customFormat="1" ht="49.15" customHeight="1">
      <c r="A29" s="91">
        <v>25000000</v>
      </c>
      <c r="B29" s="208" t="s">
        <v>324</v>
      </c>
      <c r="C29" s="80">
        <f>SUM(C30:C31)</f>
        <v>0</v>
      </c>
      <c r="D29" s="80">
        <f>SUM(D30:D31)</f>
        <v>0</v>
      </c>
      <c r="E29" s="154">
        <f t="shared" si="5"/>
        <v>0</v>
      </c>
      <c r="F29" s="93">
        <f t="shared" si="1"/>
        <v>0</v>
      </c>
      <c r="G29" s="80">
        <f>SUM(G30:G31)</f>
        <v>116997990.96000001</v>
      </c>
      <c r="H29" s="80">
        <f>SUM(H30:H31)</f>
        <v>118484419.71000001</v>
      </c>
      <c r="I29" s="149">
        <f t="shared" si="4"/>
        <v>101.27047373873982</v>
      </c>
      <c r="J29" s="94">
        <f t="shared" si="2"/>
        <v>1486428.75</v>
      </c>
      <c r="K29" s="13">
        <f>SUM(K30:K31)</f>
        <v>116997990.96000001</v>
      </c>
      <c r="L29" s="13">
        <f>SUM(L30:L31)</f>
        <v>118484419.71000001</v>
      </c>
      <c r="M29" s="154">
        <f t="shared" si="6"/>
        <v>101.27047373873982</v>
      </c>
      <c r="N29" s="95">
        <f t="shared" si="3"/>
        <v>1486428.75</v>
      </c>
    </row>
    <row r="30" spans="1:14" s="58" customFormat="1" ht="64.150000000000006" customHeight="1">
      <c r="A30" s="96">
        <v>25010000</v>
      </c>
      <c r="B30" s="209" t="s">
        <v>325</v>
      </c>
      <c r="C30" s="81"/>
      <c r="D30" s="81">
        <v>0</v>
      </c>
      <c r="E30" s="155">
        <f t="shared" si="5"/>
        <v>0</v>
      </c>
      <c r="F30" s="98">
        <f t="shared" si="1"/>
        <v>0</v>
      </c>
      <c r="G30" s="81">
        <v>37517740.32</v>
      </c>
      <c r="H30" s="151">
        <v>41092613.619999997</v>
      </c>
      <c r="I30" s="150">
        <f t="shared" si="4"/>
        <v>109.5284877754066</v>
      </c>
      <c r="J30" s="99">
        <f t="shared" si="2"/>
        <v>3574873.299999997</v>
      </c>
      <c r="K30" s="11">
        <f t="shared" ref="K30:L35" si="9">C30+G30</f>
        <v>37517740.32</v>
      </c>
      <c r="L30" s="11">
        <f t="shared" si="9"/>
        <v>41092613.619999997</v>
      </c>
      <c r="M30" s="155">
        <f t="shared" si="6"/>
        <v>109.5284877754066</v>
      </c>
      <c r="N30" s="100">
        <f t="shared" si="3"/>
        <v>3574873.299999997</v>
      </c>
    </row>
    <row r="31" spans="1:14" s="58" customFormat="1" ht="46.9" customHeight="1">
      <c r="A31" s="96">
        <v>25020000</v>
      </c>
      <c r="B31" s="209" t="s">
        <v>381</v>
      </c>
      <c r="C31" s="81"/>
      <c r="D31" s="81">
        <v>0</v>
      </c>
      <c r="E31" s="155">
        <f t="shared" si="5"/>
        <v>0</v>
      </c>
      <c r="F31" s="98">
        <f t="shared" si="1"/>
        <v>0</v>
      </c>
      <c r="G31" s="81">
        <v>79480250.640000001</v>
      </c>
      <c r="H31" s="151">
        <v>77391806.090000004</v>
      </c>
      <c r="I31" s="150">
        <f t="shared" si="4"/>
        <v>97.372372969154995</v>
      </c>
      <c r="J31" s="99">
        <f t="shared" si="2"/>
        <v>-2088444.549999997</v>
      </c>
      <c r="K31" s="11">
        <f t="shared" si="9"/>
        <v>79480250.640000001</v>
      </c>
      <c r="L31" s="11">
        <f t="shared" si="9"/>
        <v>77391806.090000004</v>
      </c>
      <c r="M31" s="155">
        <f t="shared" si="6"/>
        <v>97.372372969154995</v>
      </c>
      <c r="N31" s="100">
        <f t="shared" si="3"/>
        <v>-2088444.549999997</v>
      </c>
    </row>
    <row r="32" spans="1:14" s="58" customFormat="1" ht="46.9" customHeight="1">
      <c r="A32" s="91">
        <v>30000000</v>
      </c>
      <c r="B32" s="206" t="s">
        <v>546</v>
      </c>
      <c r="C32" s="80">
        <f>C33+C34</f>
        <v>0</v>
      </c>
      <c r="D32" s="80">
        <f>D33+D34</f>
        <v>0</v>
      </c>
      <c r="E32" s="295">
        <f>IF(C32=0,0,D32/C32*100)</f>
        <v>0</v>
      </c>
      <c r="F32" s="80">
        <f>F33+F34</f>
        <v>0</v>
      </c>
      <c r="G32" s="80">
        <f>G33+G34</f>
        <v>0</v>
      </c>
      <c r="H32" s="80">
        <f>H33+H34</f>
        <v>5304942.1400000006</v>
      </c>
      <c r="I32" s="149">
        <f>IF(G32=0,0,H32/G32*100)</f>
        <v>0</v>
      </c>
      <c r="J32" s="80">
        <f>J33+J34</f>
        <v>5304942.1400000006</v>
      </c>
      <c r="K32" s="80">
        <f>K33+K34</f>
        <v>0</v>
      </c>
      <c r="L32" s="80">
        <f>L33+L34</f>
        <v>5304942.1400000006</v>
      </c>
      <c r="M32" s="80">
        <f>M33+M34</f>
        <v>0</v>
      </c>
      <c r="N32" s="13">
        <f>N33</f>
        <v>5291432.66</v>
      </c>
    </row>
    <row r="33" spans="1:14" s="58" customFormat="1" ht="46.9" customHeight="1">
      <c r="A33" s="10">
        <v>31030000</v>
      </c>
      <c r="B33" s="212" t="s">
        <v>548</v>
      </c>
      <c r="C33" s="81"/>
      <c r="D33" s="81"/>
      <c r="E33" s="155">
        <f>IF(C33=0,0,D33/C33*100)</f>
        <v>0</v>
      </c>
      <c r="F33" s="98">
        <f>D33-C33</f>
        <v>0</v>
      </c>
      <c r="G33" s="81"/>
      <c r="H33" s="81">
        <v>5291432.66</v>
      </c>
      <c r="I33" s="150">
        <f>IF(G33=0,0,H33/G33*100)</f>
        <v>0</v>
      </c>
      <c r="J33" s="99">
        <f>H33-G33</f>
        <v>5291432.66</v>
      </c>
      <c r="K33" s="11">
        <f>C33+G33</f>
        <v>0</v>
      </c>
      <c r="L33" s="11">
        <f>D33+H33</f>
        <v>5291432.66</v>
      </c>
      <c r="M33" s="155">
        <f>IF(K33=0,0,L33/K33*100)</f>
        <v>0</v>
      </c>
      <c r="N33" s="100">
        <f>L33-K33</f>
        <v>5291432.66</v>
      </c>
    </row>
    <row r="34" spans="1:14" s="58" customFormat="1" ht="46.9" customHeight="1">
      <c r="A34" s="10">
        <v>33010000</v>
      </c>
      <c r="B34" s="294" t="s">
        <v>696</v>
      </c>
      <c r="C34" s="81"/>
      <c r="D34" s="81"/>
      <c r="E34" s="155">
        <f>IF(C34=0,0,D34/C34*100)</f>
        <v>0</v>
      </c>
      <c r="F34" s="98">
        <f>D34-C34</f>
        <v>0</v>
      </c>
      <c r="G34" s="81"/>
      <c r="H34" s="81">
        <v>13509.48</v>
      </c>
      <c r="I34" s="150">
        <f>IF(G34=0,0,H34/G34*100)</f>
        <v>0</v>
      </c>
      <c r="J34" s="99">
        <f>H34-G34</f>
        <v>13509.48</v>
      </c>
      <c r="K34" s="11">
        <f>C34+G34</f>
        <v>0</v>
      </c>
      <c r="L34" s="11">
        <f>D34+H34</f>
        <v>13509.48</v>
      </c>
      <c r="M34" s="155">
        <f>IF(K34=0,0,L34/K34*100)</f>
        <v>0</v>
      </c>
      <c r="N34" s="100">
        <f>L34-K34</f>
        <v>13509.48</v>
      </c>
    </row>
    <row r="35" spans="1:14" s="58" customFormat="1" ht="46.9" customHeight="1">
      <c r="A35" s="158">
        <v>42000000</v>
      </c>
      <c r="B35" s="213" t="s">
        <v>386</v>
      </c>
      <c r="C35" s="80"/>
      <c r="D35" s="80"/>
      <c r="E35" s="154">
        <f>IF(C35=0,0,D35/C35*100)</f>
        <v>0</v>
      </c>
      <c r="F35" s="93">
        <f>D35-C35</f>
        <v>0</v>
      </c>
      <c r="G35" s="80">
        <v>3891510</v>
      </c>
      <c r="H35" s="196"/>
      <c r="I35" s="149">
        <f>IF(G35=0,0,H35/G35*100)</f>
        <v>0</v>
      </c>
      <c r="J35" s="94">
        <f>H35-G35</f>
        <v>-3891510</v>
      </c>
      <c r="K35" s="9">
        <f t="shared" si="9"/>
        <v>3891510</v>
      </c>
      <c r="L35" s="9">
        <f t="shared" si="9"/>
        <v>0</v>
      </c>
      <c r="M35" s="154">
        <f>IF(K35=0,0,L35/K35*100)</f>
        <v>0</v>
      </c>
      <c r="N35" s="95">
        <f>L35-K35</f>
        <v>-3891510</v>
      </c>
    </row>
    <row r="36" spans="1:14" s="2" customFormat="1" ht="36.6" customHeight="1">
      <c r="A36" s="91"/>
      <c r="B36" s="210" t="s">
        <v>114</v>
      </c>
      <c r="C36" s="80">
        <f>C7+C17+C35+C32</f>
        <v>711360869.20000005</v>
      </c>
      <c r="D36" s="13">
        <f>D7+D17+D35+D32</f>
        <v>943065772.69000006</v>
      </c>
      <c r="E36" s="154">
        <f t="shared" si="5"/>
        <v>132.57206201833625</v>
      </c>
      <c r="F36" s="13">
        <f>F7+F17+F35+F32</f>
        <v>231704903.49000001</v>
      </c>
      <c r="G36" s="80">
        <f>G7+G17+G35+G32</f>
        <v>125306012.86000001</v>
      </c>
      <c r="H36" s="13">
        <f>H7+H17+H35+H32</f>
        <v>131248370.76000002</v>
      </c>
      <c r="I36" s="149">
        <f t="shared" si="4"/>
        <v>104.74227673865835</v>
      </c>
      <c r="J36" s="13">
        <f>J7+J17+J35+J32</f>
        <v>5942357.9000000004</v>
      </c>
      <c r="K36" s="13">
        <f>K7+K17+K35+K32</f>
        <v>836666882.06000006</v>
      </c>
      <c r="L36" s="13">
        <f>L7+L17+L35+L32</f>
        <v>1074314143.45</v>
      </c>
      <c r="M36" s="154">
        <f t="shared" si="6"/>
        <v>128.40404783381371</v>
      </c>
      <c r="N36" s="13">
        <f>N7+N17+N35+N32</f>
        <v>237633751.90999997</v>
      </c>
    </row>
    <row r="37" spans="1:14" s="2" customFormat="1" ht="34.9" customHeight="1">
      <c r="A37" s="91">
        <v>40000000</v>
      </c>
      <c r="B37" s="208" t="s">
        <v>143</v>
      </c>
      <c r="C37" s="192">
        <f>C38</f>
        <v>448719290</v>
      </c>
      <c r="D37" s="192">
        <f t="shared" ref="D37:L37" si="10">D38</f>
        <v>473168383</v>
      </c>
      <c r="E37" s="154">
        <f t="shared" si="5"/>
        <v>105.44863872466905</v>
      </c>
      <c r="F37" s="93">
        <f t="shared" si="1"/>
        <v>24449093</v>
      </c>
      <c r="G37" s="192">
        <f t="shared" si="10"/>
        <v>132497630</v>
      </c>
      <c r="H37" s="192">
        <f t="shared" si="10"/>
        <v>40156771</v>
      </c>
      <c r="I37" s="149">
        <f t="shared" si="4"/>
        <v>30.307539085793461</v>
      </c>
      <c r="J37" s="94">
        <f t="shared" si="2"/>
        <v>-92340859</v>
      </c>
      <c r="K37" s="9">
        <f t="shared" si="10"/>
        <v>581216920</v>
      </c>
      <c r="L37" s="9">
        <f t="shared" si="10"/>
        <v>513325154</v>
      </c>
      <c r="M37" s="154">
        <f t="shared" si="6"/>
        <v>88.319031386766923</v>
      </c>
      <c r="N37" s="95">
        <f t="shared" si="3"/>
        <v>-67891766</v>
      </c>
    </row>
    <row r="38" spans="1:14" s="2" customFormat="1" ht="44.45" customHeight="1">
      <c r="A38" s="91">
        <v>41000000</v>
      </c>
      <c r="B38" s="208" t="s">
        <v>144</v>
      </c>
      <c r="C38" s="192">
        <f>C39+C43+C57</f>
        <v>448719290</v>
      </c>
      <c r="D38" s="192">
        <f>D39+D43+D57</f>
        <v>473168383</v>
      </c>
      <c r="E38" s="154">
        <f t="shared" si="5"/>
        <v>105.44863872466905</v>
      </c>
      <c r="F38" s="93">
        <f t="shared" si="1"/>
        <v>24449093</v>
      </c>
      <c r="G38" s="192">
        <f>G39+G43+G57</f>
        <v>132497630</v>
      </c>
      <c r="H38" s="192">
        <f>H39+H43+H57</f>
        <v>40156771</v>
      </c>
      <c r="I38" s="149">
        <f t="shared" si="4"/>
        <v>30.307539085793461</v>
      </c>
      <c r="J38" s="94">
        <f t="shared" si="2"/>
        <v>-92340859</v>
      </c>
      <c r="K38" s="9">
        <f>K39+K43+K57</f>
        <v>581216920</v>
      </c>
      <c r="L38" s="9">
        <f>L39+L43+L57</f>
        <v>513325154</v>
      </c>
      <c r="M38" s="154">
        <f t="shared" si="6"/>
        <v>88.319031386766923</v>
      </c>
      <c r="N38" s="95">
        <f t="shared" si="3"/>
        <v>-67891766</v>
      </c>
    </row>
    <row r="39" spans="1:14" s="2" customFormat="1" ht="37.15" customHeight="1">
      <c r="A39" s="91">
        <v>41020000</v>
      </c>
      <c r="B39" s="208" t="s">
        <v>145</v>
      </c>
      <c r="C39" s="192">
        <f>SUM(C40:C42)</f>
        <v>253727800</v>
      </c>
      <c r="D39" s="192">
        <f>SUM(D40:D42)</f>
        <v>174023936</v>
      </c>
      <c r="E39" s="154">
        <f t="shared" si="5"/>
        <v>68.586861983590282</v>
      </c>
      <c r="F39" s="9">
        <f>SUM(F40:F42)</f>
        <v>-79703864</v>
      </c>
      <c r="G39" s="192">
        <f>SUM(G40:G42)</f>
        <v>0</v>
      </c>
      <c r="H39" s="192">
        <f>SUM(H40:H42)</f>
        <v>0</v>
      </c>
      <c r="I39" s="149">
        <f t="shared" si="4"/>
        <v>0</v>
      </c>
      <c r="J39" s="9">
        <f>SUM(J40:J42)</f>
        <v>0</v>
      </c>
      <c r="K39" s="9">
        <f>SUM(K40:K42)</f>
        <v>253727800</v>
      </c>
      <c r="L39" s="9">
        <f>SUM(L40:L42)</f>
        <v>174023936</v>
      </c>
      <c r="M39" s="154">
        <f t="shared" si="6"/>
        <v>68.586861983590282</v>
      </c>
      <c r="N39" s="9">
        <f>SUM(N40:N42)</f>
        <v>-79703864</v>
      </c>
    </row>
    <row r="40" spans="1:14" s="58" customFormat="1" ht="25.9" customHeight="1">
      <c r="A40" s="96">
        <v>41020100</v>
      </c>
      <c r="B40" s="214" t="s">
        <v>146</v>
      </c>
      <c r="C40" s="127">
        <v>161451600</v>
      </c>
      <c r="D40" s="275">
        <v>91809000</v>
      </c>
      <c r="E40" s="155">
        <f t="shared" si="5"/>
        <v>56.864719829348246</v>
      </c>
      <c r="F40" s="98">
        <f t="shared" si="1"/>
        <v>-69642600</v>
      </c>
      <c r="G40" s="81"/>
      <c r="H40" s="81"/>
      <c r="I40" s="150">
        <f t="shared" si="4"/>
        <v>0</v>
      </c>
      <c r="J40" s="99">
        <f t="shared" si="2"/>
        <v>0</v>
      </c>
      <c r="K40" s="11">
        <f t="shared" ref="K40:L42" si="11">C40+G40</f>
        <v>161451600</v>
      </c>
      <c r="L40" s="11">
        <f t="shared" si="11"/>
        <v>91809000</v>
      </c>
      <c r="M40" s="155">
        <f t="shared" si="6"/>
        <v>56.864719829348246</v>
      </c>
      <c r="N40" s="100">
        <f t="shared" si="3"/>
        <v>-69642600</v>
      </c>
    </row>
    <row r="41" spans="1:14" s="58" customFormat="1" ht="91.9" customHeight="1">
      <c r="A41" s="144">
        <v>41020200</v>
      </c>
      <c r="B41" s="215" t="s">
        <v>147</v>
      </c>
      <c r="C41" s="127">
        <v>67881600</v>
      </c>
      <c r="D41" s="275">
        <v>67207800</v>
      </c>
      <c r="E41" s="155">
        <f t="shared" si="5"/>
        <v>99.007389336727485</v>
      </c>
      <c r="F41" s="98">
        <f t="shared" si="1"/>
        <v>-673800</v>
      </c>
      <c r="G41" s="81"/>
      <c r="H41" s="81"/>
      <c r="I41" s="150">
        <f t="shared" si="4"/>
        <v>0</v>
      </c>
      <c r="J41" s="99">
        <f t="shared" si="2"/>
        <v>0</v>
      </c>
      <c r="K41" s="11">
        <f t="shared" si="11"/>
        <v>67881600</v>
      </c>
      <c r="L41" s="11">
        <f t="shared" si="11"/>
        <v>67207800</v>
      </c>
      <c r="M41" s="155">
        <f t="shared" si="6"/>
        <v>99.007389336727485</v>
      </c>
      <c r="N41" s="100">
        <f t="shared" si="3"/>
        <v>-673800</v>
      </c>
    </row>
    <row r="42" spans="1:14" s="58" customFormat="1" ht="167.45" customHeight="1">
      <c r="A42" s="102">
        <v>41021300</v>
      </c>
      <c r="B42" s="216" t="s">
        <v>400</v>
      </c>
      <c r="C42" s="127">
        <v>24394600</v>
      </c>
      <c r="D42" s="275">
        <v>15007136</v>
      </c>
      <c r="E42" s="155">
        <f>IF(C42=0,0,D42/C42*100)</f>
        <v>61.518270436899968</v>
      </c>
      <c r="F42" s="98">
        <f>D42-C42</f>
        <v>-9387464</v>
      </c>
      <c r="G42" s="81"/>
      <c r="H42" s="81"/>
      <c r="I42" s="150">
        <f>IF(G42=0,0,H42/G42*100)</f>
        <v>0</v>
      </c>
      <c r="J42" s="99">
        <f>H42-G42</f>
        <v>0</v>
      </c>
      <c r="K42" s="11">
        <f t="shared" si="11"/>
        <v>24394600</v>
      </c>
      <c r="L42" s="11">
        <f t="shared" si="11"/>
        <v>15007136</v>
      </c>
      <c r="M42" s="155">
        <f>IF(K42=0,0,L42/K42*100)</f>
        <v>61.518270436899968</v>
      </c>
      <c r="N42" s="100">
        <f>L42-K42</f>
        <v>-9387464</v>
      </c>
    </row>
    <row r="43" spans="1:14" s="2" customFormat="1" ht="46.9" customHeight="1">
      <c r="A43" s="91">
        <v>41030000</v>
      </c>
      <c r="B43" s="293" t="s">
        <v>148</v>
      </c>
      <c r="C43" s="192">
        <f>SUM(C44:C56)</f>
        <v>190501300</v>
      </c>
      <c r="D43" s="192">
        <f>SUM(D44:D56)</f>
        <v>298249799</v>
      </c>
      <c r="E43" s="154">
        <f t="shared" si="5"/>
        <v>156.56050588631155</v>
      </c>
      <c r="F43" s="192">
        <f>SUM(F44:F56)</f>
        <v>107748499</v>
      </c>
      <c r="G43" s="192">
        <f>SUM(G44:G56)</f>
        <v>0</v>
      </c>
      <c r="H43" s="192">
        <f>SUM(H44:H56)</f>
        <v>0</v>
      </c>
      <c r="I43" s="149">
        <f t="shared" si="4"/>
        <v>0</v>
      </c>
      <c r="J43" s="192">
        <f>SUM(J44:J56)</f>
        <v>0</v>
      </c>
      <c r="K43" s="192">
        <f>SUM(K44:K56)</f>
        <v>190501300</v>
      </c>
      <c r="L43" s="192">
        <f>SUM(L44:L56)</f>
        <v>298249799</v>
      </c>
      <c r="M43" s="154">
        <f t="shared" si="6"/>
        <v>156.56050588631155</v>
      </c>
      <c r="N43" s="192">
        <f>SUM(N44:N56)</f>
        <v>107748499</v>
      </c>
    </row>
    <row r="44" spans="1:14" s="2" customFormat="1" ht="409.5">
      <c r="A44" s="10">
        <v>41030800</v>
      </c>
      <c r="B44" s="288" t="s">
        <v>691</v>
      </c>
      <c r="C44" s="192"/>
      <c r="D44" s="275">
        <v>19373517</v>
      </c>
      <c r="E44" s="155">
        <f>IF(C44=0,0,D44/C44*100)</f>
        <v>0</v>
      </c>
      <c r="F44" s="98">
        <f>D44-C44</f>
        <v>19373517</v>
      </c>
      <c r="G44" s="192"/>
      <c r="H44" s="192"/>
      <c r="I44" s="150">
        <f t="shared" si="4"/>
        <v>0</v>
      </c>
      <c r="J44" s="9"/>
      <c r="K44" s="11">
        <f t="shared" ref="K44:L47" si="12">C44+G44</f>
        <v>0</v>
      </c>
      <c r="L44" s="11">
        <f t="shared" si="12"/>
        <v>19373517</v>
      </c>
      <c r="M44" s="155">
        <f>IF(K44=0,0,L44/K44*100)</f>
        <v>0</v>
      </c>
      <c r="N44" s="100">
        <f>L44-K44</f>
        <v>19373517</v>
      </c>
    </row>
    <row r="45" spans="1:14" s="2" customFormat="1" ht="110.25">
      <c r="A45" s="10">
        <v>41030900</v>
      </c>
      <c r="B45" s="239" t="s">
        <v>584</v>
      </c>
      <c r="C45" s="191"/>
      <c r="D45" s="275">
        <v>26043098</v>
      </c>
      <c r="E45" s="155">
        <f t="shared" si="5"/>
        <v>0</v>
      </c>
      <c r="F45" s="98">
        <f t="shared" si="1"/>
        <v>26043098</v>
      </c>
      <c r="G45" s="191"/>
      <c r="H45" s="191"/>
      <c r="I45" s="150">
        <f t="shared" si="4"/>
        <v>0</v>
      </c>
      <c r="J45" s="99"/>
      <c r="K45" s="11">
        <f t="shared" si="12"/>
        <v>0</v>
      </c>
      <c r="L45" s="11">
        <f t="shared" si="12"/>
        <v>26043098</v>
      </c>
      <c r="M45" s="155">
        <f>IF(K45=0,0,L45/K45*100)</f>
        <v>0</v>
      </c>
      <c r="N45" s="100">
        <f>L45-K45</f>
        <v>26043098</v>
      </c>
    </row>
    <row r="46" spans="1:14" s="2" customFormat="1" ht="78.75">
      <c r="A46" s="299">
        <v>41031900</v>
      </c>
      <c r="B46" s="300" t="s">
        <v>585</v>
      </c>
      <c r="C46" s="191">
        <v>33323000</v>
      </c>
      <c r="D46" s="275">
        <v>84654000</v>
      </c>
      <c r="E46" s="155">
        <f>IF(C46=0,0,D46/C46*100)</f>
        <v>254.04075263331634</v>
      </c>
      <c r="F46" s="98">
        <f>D46-C46</f>
        <v>51331000</v>
      </c>
      <c r="G46" s="191"/>
      <c r="H46" s="191"/>
      <c r="I46" s="150">
        <f>IF(G46=0,0,H46/G46*100)</f>
        <v>0</v>
      </c>
      <c r="J46" s="99"/>
      <c r="K46" s="11">
        <f t="shared" si="12"/>
        <v>33323000</v>
      </c>
      <c r="L46" s="11">
        <f t="shared" si="12"/>
        <v>84654000</v>
      </c>
      <c r="M46" s="155">
        <f>IF(K46=0,0,L46/K46*100)</f>
        <v>254.04075263331634</v>
      </c>
      <c r="N46" s="100">
        <f>L46-K46</f>
        <v>51331000</v>
      </c>
    </row>
    <row r="47" spans="1:14" s="2" customFormat="1" ht="85.9" customHeight="1">
      <c r="A47" s="96">
        <v>41032900</v>
      </c>
      <c r="B47" s="217" t="s">
        <v>38</v>
      </c>
      <c r="C47" s="191">
        <v>540700</v>
      </c>
      <c r="D47" s="275">
        <v>447984</v>
      </c>
      <c r="E47" s="155">
        <f t="shared" si="5"/>
        <v>82.85259848344738</v>
      </c>
      <c r="F47" s="98">
        <f t="shared" si="1"/>
        <v>-92716</v>
      </c>
      <c r="G47" s="192"/>
      <c r="H47" s="192"/>
      <c r="I47" s="150">
        <f t="shared" si="4"/>
        <v>0</v>
      </c>
      <c r="J47" s="99"/>
      <c r="K47" s="11">
        <f t="shared" si="12"/>
        <v>540700</v>
      </c>
      <c r="L47" s="11">
        <f t="shared" si="12"/>
        <v>447984</v>
      </c>
      <c r="M47" s="155">
        <f>IF(K47=0,0,L47/K47*100)</f>
        <v>82.85259848344738</v>
      </c>
      <c r="N47" s="100">
        <f>L47-K47</f>
        <v>-92716</v>
      </c>
    </row>
    <row r="48" spans="1:14" s="58" customFormat="1" ht="66.599999999999994" customHeight="1">
      <c r="A48" s="96">
        <v>41033000</v>
      </c>
      <c r="B48" s="214" t="s">
        <v>149</v>
      </c>
      <c r="C48" s="191">
        <v>33104400</v>
      </c>
      <c r="D48" s="275">
        <v>12528600</v>
      </c>
      <c r="E48" s="155">
        <f t="shared" si="5"/>
        <v>37.845724435422483</v>
      </c>
      <c r="F48" s="98">
        <f t="shared" si="1"/>
        <v>-20575800</v>
      </c>
      <c r="G48" s="81"/>
      <c r="H48" s="81"/>
      <c r="I48" s="150">
        <f t="shared" si="4"/>
        <v>0</v>
      </c>
      <c r="J48" s="99">
        <f t="shared" si="2"/>
        <v>0</v>
      </c>
      <c r="K48" s="11">
        <f t="shared" ref="K48:L52" si="13">C48+G48</f>
        <v>33104400</v>
      </c>
      <c r="L48" s="11">
        <f t="shared" si="13"/>
        <v>12528600</v>
      </c>
      <c r="M48" s="155">
        <f t="shared" si="6"/>
        <v>37.845724435422483</v>
      </c>
      <c r="N48" s="100">
        <f t="shared" si="3"/>
        <v>-20575800</v>
      </c>
    </row>
    <row r="49" spans="1:14" s="58" customFormat="1" ht="173.25">
      <c r="A49" s="134">
        <v>41033600</v>
      </c>
      <c r="B49" s="71" t="s">
        <v>693</v>
      </c>
      <c r="C49" s="191"/>
      <c r="D49" s="275">
        <v>2416000</v>
      </c>
      <c r="E49" s="155">
        <f>IF(C49=0,0,D49/C49*100)</f>
        <v>0</v>
      </c>
      <c r="F49" s="98">
        <f>D49-C49</f>
        <v>2416000</v>
      </c>
      <c r="G49" s="81"/>
      <c r="H49" s="81"/>
      <c r="I49" s="150">
        <f>IF(G49=0,0,H49/G49*100)</f>
        <v>0</v>
      </c>
      <c r="J49" s="99">
        <f>H49-G49</f>
        <v>0</v>
      </c>
      <c r="K49" s="11">
        <f>C49+G49</f>
        <v>0</v>
      </c>
      <c r="L49" s="11">
        <f>D49+H49</f>
        <v>2416000</v>
      </c>
      <c r="M49" s="155">
        <f>IF(K49=0,0,L49/K49*100)</f>
        <v>0</v>
      </c>
      <c r="N49" s="100">
        <f>L49-K49</f>
        <v>2416000</v>
      </c>
    </row>
    <row r="50" spans="1:14" s="58" customFormat="1" ht="141.75">
      <c r="A50" s="301">
        <v>41033800</v>
      </c>
      <c r="B50" s="302" t="s">
        <v>694</v>
      </c>
      <c r="C50" s="191">
        <v>2443200</v>
      </c>
      <c r="D50" s="275">
        <v>8840700</v>
      </c>
      <c r="E50" s="155">
        <f>IF(C50=0,0,D50/C50*100)</f>
        <v>361.84921414538309</v>
      </c>
      <c r="F50" s="98">
        <f>D50-C50</f>
        <v>6397500</v>
      </c>
      <c r="G50" s="81"/>
      <c r="H50" s="81"/>
      <c r="I50" s="150">
        <f>IF(G50=0,0,H50/G50*100)</f>
        <v>0</v>
      </c>
      <c r="J50" s="99">
        <f>H50-G50</f>
        <v>0</v>
      </c>
      <c r="K50" s="11">
        <f>C50+G50</f>
        <v>2443200</v>
      </c>
      <c r="L50" s="11">
        <f>D50+H50</f>
        <v>8840700</v>
      </c>
      <c r="M50" s="155">
        <f>IF(K50=0,0,L50/K50*100)</f>
        <v>361.84921414538309</v>
      </c>
      <c r="N50" s="100">
        <f>L50-K50</f>
        <v>6397500</v>
      </c>
    </row>
    <row r="51" spans="1:14" s="58" customFormat="1" ht="40.15" customHeight="1">
      <c r="A51" s="96">
        <v>41033900</v>
      </c>
      <c r="B51" s="214" t="s">
        <v>102</v>
      </c>
      <c r="C51" s="191">
        <v>114883000</v>
      </c>
      <c r="D51" s="275">
        <v>125870400</v>
      </c>
      <c r="E51" s="155">
        <f t="shared" si="5"/>
        <v>109.56399119103783</v>
      </c>
      <c r="F51" s="98">
        <f t="shared" si="1"/>
        <v>10987400</v>
      </c>
      <c r="G51" s="81"/>
      <c r="H51" s="81"/>
      <c r="I51" s="150">
        <f t="shared" si="4"/>
        <v>0</v>
      </c>
      <c r="J51" s="99">
        <f t="shared" si="2"/>
        <v>0</v>
      </c>
      <c r="K51" s="11">
        <f t="shared" si="13"/>
        <v>114883000</v>
      </c>
      <c r="L51" s="11">
        <f t="shared" si="13"/>
        <v>125870400</v>
      </c>
      <c r="M51" s="155">
        <f t="shared" si="6"/>
        <v>109.56399119103783</v>
      </c>
      <c r="N51" s="100">
        <f t="shared" si="3"/>
        <v>10987400</v>
      </c>
    </row>
    <row r="52" spans="1:14" s="58" customFormat="1" ht="73.150000000000006" customHeight="1">
      <c r="A52" s="96">
        <v>41035400</v>
      </c>
      <c r="B52" s="214" t="s">
        <v>103</v>
      </c>
      <c r="C52" s="127">
        <v>6207000</v>
      </c>
      <c r="D52" s="275">
        <v>5400</v>
      </c>
      <c r="E52" s="155">
        <f t="shared" ref="E52:E87" si="14">IF(C52=0,0,D52/C52*100)</f>
        <v>8.699855002416626E-2</v>
      </c>
      <c r="F52" s="98">
        <f t="shared" si="1"/>
        <v>-6201600</v>
      </c>
      <c r="G52" s="81"/>
      <c r="H52" s="81"/>
      <c r="I52" s="150">
        <f t="shared" si="4"/>
        <v>0</v>
      </c>
      <c r="J52" s="99">
        <f t="shared" si="2"/>
        <v>0</v>
      </c>
      <c r="K52" s="11">
        <f t="shared" si="13"/>
        <v>6207000</v>
      </c>
      <c r="L52" s="11">
        <f t="shared" si="13"/>
        <v>5400</v>
      </c>
      <c r="M52" s="155">
        <f t="shared" si="6"/>
        <v>8.699855002416626E-2</v>
      </c>
      <c r="N52" s="100">
        <f t="shared" si="3"/>
        <v>-6201600</v>
      </c>
    </row>
    <row r="53" spans="1:14" s="58" customFormat="1" ht="126">
      <c r="A53" s="96">
        <v>41035800</v>
      </c>
      <c r="B53" s="239" t="s">
        <v>544</v>
      </c>
      <c r="C53" s="127"/>
      <c r="D53" s="275">
        <v>8419700</v>
      </c>
      <c r="E53" s="155">
        <f t="shared" si="14"/>
        <v>0</v>
      </c>
      <c r="F53" s="98">
        <f t="shared" si="1"/>
        <v>8419700</v>
      </c>
      <c r="G53" s="81"/>
      <c r="H53" s="81"/>
      <c r="I53" s="150">
        <f t="shared" si="4"/>
        <v>0</v>
      </c>
      <c r="J53" s="99"/>
      <c r="K53" s="11">
        <f t="shared" ref="K53:L56" si="15">C53+G53</f>
        <v>0</v>
      </c>
      <c r="L53" s="11">
        <f t="shared" si="15"/>
        <v>8419700</v>
      </c>
      <c r="M53" s="155">
        <f>IF(K53=0,0,L53/K53*100)</f>
        <v>0</v>
      </c>
      <c r="N53" s="100">
        <f t="shared" ref="N53:N58" si="16">L53-K53</f>
        <v>8419700</v>
      </c>
    </row>
    <row r="54" spans="1:14" s="58" customFormat="1" ht="94.5">
      <c r="A54" s="96">
        <v>41036000</v>
      </c>
      <c r="B54" s="239" t="s">
        <v>587</v>
      </c>
      <c r="C54" s="127"/>
      <c r="D54" s="275">
        <v>238800</v>
      </c>
      <c r="E54" s="155">
        <f>IF(C54=0,0,D54/C54*100)</f>
        <v>0</v>
      </c>
      <c r="F54" s="98">
        <f>D54-C54</f>
        <v>238800</v>
      </c>
      <c r="G54" s="81"/>
      <c r="H54" s="81"/>
      <c r="I54" s="150">
        <f>IF(G54=0,0,H54/G54*100)</f>
        <v>0</v>
      </c>
      <c r="J54" s="99"/>
      <c r="K54" s="11">
        <f>C54+G54</f>
        <v>0</v>
      </c>
      <c r="L54" s="11">
        <f>D54+H54</f>
        <v>238800</v>
      </c>
      <c r="M54" s="155">
        <f>IF(K54=0,0,L54/K54*100)</f>
        <v>0</v>
      </c>
      <c r="N54" s="100">
        <f t="shared" si="16"/>
        <v>238800</v>
      </c>
    </row>
    <row r="55" spans="1:14" s="58" customFormat="1" ht="63">
      <c r="A55" s="96">
        <v>41036300</v>
      </c>
      <c r="B55" s="239" t="s">
        <v>588</v>
      </c>
      <c r="C55" s="127"/>
      <c r="D55" s="275">
        <v>3262000</v>
      </c>
      <c r="E55" s="155">
        <f t="shared" si="14"/>
        <v>0</v>
      </c>
      <c r="F55" s="98">
        <f t="shared" si="1"/>
        <v>3262000</v>
      </c>
      <c r="G55" s="81"/>
      <c r="H55" s="81"/>
      <c r="I55" s="150">
        <f t="shared" si="4"/>
        <v>0</v>
      </c>
      <c r="J55" s="99"/>
      <c r="K55" s="11">
        <f t="shared" si="15"/>
        <v>0</v>
      </c>
      <c r="L55" s="11">
        <f t="shared" si="15"/>
        <v>3262000</v>
      </c>
      <c r="M55" s="155">
        <f>IF(K55=0,0,L55/K55*100)</f>
        <v>0</v>
      </c>
      <c r="N55" s="100">
        <f t="shared" si="16"/>
        <v>3262000</v>
      </c>
    </row>
    <row r="56" spans="1:14" s="58" customFormat="1" ht="78.75">
      <c r="A56" s="96">
        <v>41037200</v>
      </c>
      <c r="B56" s="214" t="s">
        <v>535</v>
      </c>
      <c r="C56" s="191"/>
      <c r="D56" s="275">
        <v>6149600</v>
      </c>
      <c r="E56" s="155">
        <f>IF(C56=0,0,D56/C56*100)</f>
        <v>0</v>
      </c>
      <c r="F56" s="98">
        <f>D56-C56</f>
        <v>6149600</v>
      </c>
      <c r="G56" s="81"/>
      <c r="H56" s="81"/>
      <c r="I56" s="150">
        <f>IF(G56=0,0,H56/G56*100)</f>
        <v>0</v>
      </c>
      <c r="J56" s="99"/>
      <c r="K56" s="11">
        <f t="shared" si="15"/>
        <v>0</v>
      </c>
      <c r="L56" s="11">
        <f t="shared" si="15"/>
        <v>6149600</v>
      </c>
      <c r="M56" s="155">
        <f>IF(K56=0,0,L56/K56*100)</f>
        <v>0</v>
      </c>
      <c r="N56" s="100">
        <f t="shared" si="16"/>
        <v>6149600</v>
      </c>
    </row>
    <row r="57" spans="1:14" s="58" customFormat="1" ht="51" customHeight="1">
      <c r="A57" s="85">
        <v>41050000</v>
      </c>
      <c r="B57" s="218" t="s">
        <v>104</v>
      </c>
      <c r="C57" s="80">
        <f>C58</f>
        <v>4490190</v>
      </c>
      <c r="D57" s="13">
        <f>D58</f>
        <v>894648</v>
      </c>
      <c r="E57" s="156">
        <f>E58</f>
        <v>19.924502081203691</v>
      </c>
      <c r="F57" s="98">
        <f>D57-C57</f>
        <v>-3595542</v>
      </c>
      <c r="G57" s="80">
        <f>G58</f>
        <v>132497630</v>
      </c>
      <c r="H57" s="13">
        <f>H58</f>
        <v>40156771</v>
      </c>
      <c r="I57" s="13">
        <f>I58</f>
        <v>30.307539085793461</v>
      </c>
      <c r="J57" s="99">
        <f>H57-G57</f>
        <v>-92340859</v>
      </c>
      <c r="K57" s="13">
        <f>K58</f>
        <v>136987820</v>
      </c>
      <c r="L57" s="13">
        <f>L58</f>
        <v>41051419</v>
      </c>
      <c r="M57" s="156">
        <f>M58</f>
        <v>29.967203653580299</v>
      </c>
      <c r="N57" s="100">
        <f t="shared" si="16"/>
        <v>-95936401</v>
      </c>
    </row>
    <row r="58" spans="1:14" s="58" customFormat="1" ht="39.6" customHeight="1">
      <c r="A58" s="102">
        <v>41053900</v>
      </c>
      <c r="B58" s="147" t="s">
        <v>105</v>
      </c>
      <c r="C58" s="127">
        <v>4490190</v>
      </c>
      <c r="D58" s="73">
        <v>894648</v>
      </c>
      <c r="E58" s="155">
        <f>IF(C58=0,0,D58/C58*100)</f>
        <v>19.924502081203691</v>
      </c>
      <c r="F58" s="98">
        <f>D58-C58</f>
        <v>-3595542</v>
      </c>
      <c r="G58" s="191">
        <v>132497630</v>
      </c>
      <c r="H58" s="127">
        <v>40156771</v>
      </c>
      <c r="I58" s="150">
        <f>IF(G58=0,0,H58/G58*100)</f>
        <v>30.307539085793461</v>
      </c>
      <c r="J58" s="99">
        <f>H58-G58</f>
        <v>-92340859</v>
      </c>
      <c r="K58" s="11">
        <f>C58+G58</f>
        <v>136987820</v>
      </c>
      <c r="L58" s="11">
        <f>D58+H58</f>
        <v>41051419</v>
      </c>
      <c r="M58" s="155">
        <f>IF(K58=0,0,L58/K58*100)</f>
        <v>29.967203653580299</v>
      </c>
      <c r="N58" s="100">
        <f t="shared" si="16"/>
        <v>-95936401</v>
      </c>
    </row>
    <row r="59" spans="1:14" s="60" customFormat="1" ht="39.6" customHeight="1">
      <c r="A59" s="103"/>
      <c r="B59" s="219" t="s">
        <v>384</v>
      </c>
      <c r="C59" s="106">
        <f>C69+C70</f>
        <v>923594213.3599999</v>
      </c>
      <c r="D59" s="106">
        <f>D69+D70</f>
        <v>1057111583.89</v>
      </c>
      <c r="E59" s="153">
        <f t="shared" si="14"/>
        <v>114.45628053950978</v>
      </c>
      <c r="F59" s="106">
        <f t="shared" si="1"/>
        <v>133517370.53000009</v>
      </c>
      <c r="G59" s="106">
        <f t="shared" ref="G59:L59" si="17">G69+G70</f>
        <v>285573731.11000001</v>
      </c>
      <c r="H59" s="106">
        <f t="shared" si="17"/>
        <v>216870523.80000001</v>
      </c>
      <c r="I59" s="148">
        <f t="shared" ref="I59:I94" si="18">IF(G59=0,0,H59/G59*100)</f>
        <v>75.942042342985587</v>
      </c>
      <c r="J59" s="107">
        <f t="shared" si="2"/>
        <v>-68703207.310000002</v>
      </c>
      <c r="K59" s="105">
        <f t="shared" si="17"/>
        <v>1209167944.4699998</v>
      </c>
      <c r="L59" s="105">
        <f t="shared" si="17"/>
        <v>1273982107.6900001</v>
      </c>
      <c r="M59" s="153">
        <f t="shared" ref="M59:M96" si="19">IF(K59=0,0,L59/K59*100)</f>
        <v>105.36022837161876</v>
      </c>
      <c r="N59" s="105">
        <f t="shared" si="3"/>
        <v>64814163.220000267</v>
      </c>
    </row>
    <row r="60" spans="1:14" s="58" customFormat="1" ht="31.15" customHeight="1">
      <c r="A60" s="108" t="s">
        <v>385</v>
      </c>
      <c r="B60" s="220" t="s">
        <v>337</v>
      </c>
      <c r="C60" s="204">
        <v>21020284.550000001</v>
      </c>
      <c r="D60" s="275">
        <v>31289362.249999996</v>
      </c>
      <c r="E60" s="155">
        <f t="shared" si="14"/>
        <v>148.85318120015648</v>
      </c>
      <c r="F60" s="98">
        <f t="shared" si="1"/>
        <v>10269077.699999996</v>
      </c>
      <c r="G60" s="204">
        <v>56831055.149999999</v>
      </c>
      <c r="H60" s="275">
        <v>15243046.800000001</v>
      </c>
      <c r="I60" s="150">
        <f t="shared" si="18"/>
        <v>26.82168536158175</v>
      </c>
      <c r="J60" s="99">
        <f t="shared" si="2"/>
        <v>-41588008.349999994</v>
      </c>
      <c r="K60" s="11">
        <f t="shared" ref="K60:K68" si="20">C60+G60</f>
        <v>77851339.700000003</v>
      </c>
      <c r="L60" s="11">
        <f t="shared" ref="L60:L68" si="21">D60+H60</f>
        <v>46532409.049999997</v>
      </c>
      <c r="M60" s="155">
        <f t="shared" si="19"/>
        <v>59.770852022987086</v>
      </c>
      <c r="N60" s="100">
        <f t="shared" si="3"/>
        <v>-31318930.650000006</v>
      </c>
    </row>
    <row r="61" spans="1:14" s="58" customFormat="1" ht="32.450000000000003" customHeight="1">
      <c r="A61" s="108" t="s">
        <v>338</v>
      </c>
      <c r="B61" s="220" t="s">
        <v>339</v>
      </c>
      <c r="C61" s="204">
        <v>361992762.97000003</v>
      </c>
      <c r="D61" s="275">
        <v>380287252.16000003</v>
      </c>
      <c r="E61" s="155">
        <f t="shared" si="14"/>
        <v>105.053827330663</v>
      </c>
      <c r="F61" s="98">
        <f t="shared" si="1"/>
        <v>18294489.189999998</v>
      </c>
      <c r="G61" s="204">
        <v>34153797.670000002</v>
      </c>
      <c r="H61" s="275">
        <v>46153469.899999999</v>
      </c>
      <c r="I61" s="150">
        <f t="shared" si="18"/>
        <v>135.13422532376322</v>
      </c>
      <c r="J61" s="99">
        <f t="shared" si="2"/>
        <v>11999672.229999997</v>
      </c>
      <c r="K61" s="11">
        <f t="shared" si="20"/>
        <v>396146560.64000005</v>
      </c>
      <c r="L61" s="11">
        <f t="shared" si="21"/>
        <v>426440722.06</v>
      </c>
      <c r="M61" s="155">
        <f t="shared" si="19"/>
        <v>107.64721050993293</v>
      </c>
      <c r="N61" s="100">
        <f t="shared" si="3"/>
        <v>30294161.419999957</v>
      </c>
    </row>
    <row r="62" spans="1:14" s="58" customFormat="1" ht="30" customHeight="1">
      <c r="A62" s="108" t="s">
        <v>340</v>
      </c>
      <c r="B62" s="220" t="s">
        <v>341</v>
      </c>
      <c r="C62" s="204">
        <v>88555426.450000003</v>
      </c>
      <c r="D62" s="275">
        <v>82041915.38000001</v>
      </c>
      <c r="E62" s="155">
        <f t="shared" si="14"/>
        <v>92.644707014450844</v>
      </c>
      <c r="F62" s="98">
        <f t="shared" si="1"/>
        <v>-6513511.0699999928</v>
      </c>
      <c r="G62" s="204">
        <v>1007264.73</v>
      </c>
      <c r="H62" s="275">
        <v>21003320.920000002</v>
      </c>
      <c r="I62" s="150">
        <f t="shared" si="18"/>
        <v>2085.1837947309045</v>
      </c>
      <c r="J62" s="99">
        <f t="shared" si="2"/>
        <v>19996056.190000001</v>
      </c>
      <c r="K62" s="11">
        <f t="shared" si="20"/>
        <v>89562691.180000007</v>
      </c>
      <c r="L62" s="11">
        <f t="shared" si="21"/>
        <v>103045236.30000001</v>
      </c>
      <c r="M62" s="155">
        <f t="shared" si="19"/>
        <v>115.05375167088631</v>
      </c>
      <c r="N62" s="100">
        <f t="shared" si="3"/>
        <v>13482545.120000005</v>
      </c>
    </row>
    <row r="63" spans="1:14" s="58" customFormat="1" ht="43.9" customHeight="1">
      <c r="A63" s="108" t="s">
        <v>342</v>
      </c>
      <c r="B63" s="220" t="s">
        <v>219</v>
      </c>
      <c r="C63" s="204">
        <v>143483515.81</v>
      </c>
      <c r="D63" s="275">
        <v>170778081.09</v>
      </c>
      <c r="E63" s="155">
        <f t="shared" si="14"/>
        <v>119.02278817599041</v>
      </c>
      <c r="F63" s="98">
        <f t="shared" si="1"/>
        <v>27294565.280000001</v>
      </c>
      <c r="G63" s="204">
        <v>40194307.960000001</v>
      </c>
      <c r="H63" s="275">
        <v>53582825.770000003</v>
      </c>
      <c r="I63" s="150">
        <f t="shared" si="18"/>
        <v>133.30948706300353</v>
      </c>
      <c r="J63" s="99">
        <f t="shared" si="2"/>
        <v>13388517.810000002</v>
      </c>
      <c r="K63" s="11">
        <f t="shared" si="20"/>
        <v>183677823.77000001</v>
      </c>
      <c r="L63" s="11">
        <f t="shared" si="21"/>
        <v>224360906.86000001</v>
      </c>
      <c r="M63" s="155">
        <f t="shared" si="19"/>
        <v>122.14915347698319</v>
      </c>
      <c r="N63" s="100">
        <f t="shared" si="3"/>
        <v>40683083.090000004</v>
      </c>
    </row>
    <row r="64" spans="1:14" s="58" customFormat="1" ht="34.15" customHeight="1">
      <c r="A64" s="108" t="s">
        <v>220</v>
      </c>
      <c r="B64" s="220" t="s">
        <v>221</v>
      </c>
      <c r="C64" s="204">
        <v>77026263</v>
      </c>
      <c r="D64" s="275">
        <v>84667334.390000015</v>
      </c>
      <c r="E64" s="155">
        <f t="shared" si="14"/>
        <v>109.9200858154056</v>
      </c>
      <c r="F64" s="98">
        <f t="shared" si="1"/>
        <v>7641071.3900000155</v>
      </c>
      <c r="G64" s="204">
        <v>4521544.6500000004</v>
      </c>
      <c r="H64" s="275">
        <v>7821491.7000000002</v>
      </c>
      <c r="I64" s="150">
        <f t="shared" si="18"/>
        <v>172.98273721569905</v>
      </c>
      <c r="J64" s="99">
        <f t="shared" si="2"/>
        <v>3299947.05</v>
      </c>
      <c r="K64" s="11">
        <f t="shared" si="20"/>
        <v>81547807.650000006</v>
      </c>
      <c r="L64" s="11">
        <f t="shared" si="21"/>
        <v>92488826.090000018</v>
      </c>
      <c r="M64" s="155">
        <f t="shared" si="19"/>
        <v>113.41669231251248</v>
      </c>
      <c r="N64" s="100">
        <f t="shared" si="3"/>
        <v>10941018.440000013</v>
      </c>
    </row>
    <row r="65" spans="1:14" s="58" customFormat="1" ht="29.45" customHeight="1">
      <c r="A65" s="108" t="s">
        <v>222</v>
      </c>
      <c r="B65" s="220" t="s">
        <v>223</v>
      </c>
      <c r="C65" s="204">
        <v>50619254.020000003</v>
      </c>
      <c r="D65" s="275">
        <v>59786945.450000003</v>
      </c>
      <c r="E65" s="155">
        <f t="shared" si="14"/>
        <v>118.11107573094179</v>
      </c>
      <c r="F65" s="98">
        <f t="shared" si="1"/>
        <v>9167691.4299999997</v>
      </c>
      <c r="G65" s="204">
        <v>162031.65</v>
      </c>
      <c r="H65" s="275">
        <v>5200150.09</v>
      </c>
      <c r="I65" s="150">
        <f t="shared" si="18"/>
        <v>3209.3421809874799</v>
      </c>
      <c r="J65" s="99">
        <f t="shared" si="2"/>
        <v>5038118.4399999995</v>
      </c>
      <c r="K65" s="11">
        <f t="shared" si="20"/>
        <v>50781285.670000002</v>
      </c>
      <c r="L65" s="11">
        <f t="shared" si="21"/>
        <v>64987095.540000007</v>
      </c>
      <c r="M65" s="155">
        <f t="shared" si="19"/>
        <v>127.97449824786999</v>
      </c>
      <c r="N65" s="100">
        <f t="shared" si="3"/>
        <v>14205809.870000005</v>
      </c>
    </row>
    <row r="66" spans="1:14" s="58" customFormat="1" ht="30" customHeight="1">
      <c r="A66" s="108" t="s">
        <v>224</v>
      </c>
      <c r="B66" s="220" t="s">
        <v>225</v>
      </c>
      <c r="C66" s="204">
        <v>668563.91</v>
      </c>
      <c r="D66" s="275">
        <v>1109696.79</v>
      </c>
      <c r="E66" s="155">
        <f t="shared" si="14"/>
        <v>165.98215569249021</v>
      </c>
      <c r="F66" s="98">
        <f t="shared" si="1"/>
        <v>441132.88</v>
      </c>
      <c r="G66" s="204"/>
      <c r="H66" s="275">
        <v>0</v>
      </c>
      <c r="I66" s="150">
        <f t="shared" si="18"/>
        <v>0</v>
      </c>
      <c r="J66" s="99">
        <f t="shared" si="2"/>
        <v>0</v>
      </c>
      <c r="K66" s="11">
        <f t="shared" si="20"/>
        <v>668563.91</v>
      </c>
      <c r="L66" s="11">
        <f t="shared" si="21"/>
        <v>1109696.79</v>
      </c>
      <c r="M66" s="155">
        <f t="shared" si="19"/>
        <v>165.98215569249021</v>
      </c>
      <c r="N66" s="100">
        <f t="shared" si="3"/>
        <v>441132.88</v>
      </c>
    </row>
    <row r="67" spans="1:14" s="58" customFormat="1" ht="31.15" customHeight="1">
      <c r="A67" s="108" t="s">
        <v>226</v>
      </c>
      <c r="B67" s="221" t="s">
        <v>227</v>
      </c>
      <c r="C67" s="204">
        <v>39257087.859999999</v>
      </c>
      <c r="D67" s="275">
        <v>48287036.63000001</v>
      </c>
      <c r="E67" s="155">
        <f t="shared" si="14"/>
        <v>123.00208513225161</v>
      </c>
      <c r="F67" s="98">
        <f t="shared" si="1"/>
        <v>9029948.7700000107</v>
      </c>
      <c r="G67" s="204">
        <v>56552534.390000001</v>
      </c>
      <c r="H67" s="275">
        <v>7188722.6200000001</v>
      </c>
      <c r="I67" s="150">
        <f t="shared" si="18"/>
        <v>12.711583481696549</v>
      </c>
      <c r="J67" s="99">
        <f t="shared" si="2"/>
        <v>-49363811.770000003</v>
      </c>
      <c r="K67" s="11">
        <f t="shared" si="20"/>
        <v>95809622.25</v>
      </c>
      <c r="L67" s="11">
        <f t="shared" si="21"/>
        <v>55475759.250000007</v>
      </c>
      <c r="M67" s="155">
        <f t="shared" si="19"/>
        <v>57.902074913983924</v>
      </c>
      <c r="N67" s="100">
        <f t="shared" si="3"/>
        <v>-40333862.999999993</v>
      </c>
    </row>
    <row r="68" spans="1:14" s="58" customFormat="1" ht="30.6" customHeight="1">
      <c r="A68" s="108" t="s">
        <v>228</v>
      </c>
      <c r="B68" s="221" t="s">
        <v>229</v>
      </c>
      <c r="C68" s="204">
        <v>11628857.789999999</v>
      </c>
      <c r="D68" s="275">
        <v>16619532.75</v>
      </c>
      <c r="E68" s="155">
        <f t="shared" si="14"/>
        <v>142.91629539310068</v>
      </c>
      <c r="F68" s="98">
        <f t="shared" ref="F68:F130" si="22">D68-C68</f>
        <v>4990674.9600000009</v>
      </c>
      <c r="G68" s="204">
        <v>19178664.91</v>
      </c>
      <c r="H68" s="275">
        <v>264196</v>
      </c>
      <c r="I68" s="150">
        <f t="shared" si="18"/>
        <v>1.3775515722277667</v>
      </c>
      <c r="J68" s="99">
        <f t="shared" ref="J68:J130" si="23">H68-G68</f>
        <v>-18914468.91</v>
      </c>
      <c r="K68" s="11">
        <f t="shared" si="20"/>
        <v>30807522.699999999</v>
      </c>
      <c r="L68" s="11">
        <f t="shared" si="21"/>
        <v>16883728.75</v>
      </c>
      <c r="M68" s="155">
        <f t="shared" si="19"/>
        <v>54.803915635839161</v>
      </c>
      <c r="N68" s="100">
        <f t="shared" ref="N68:N130" si="24">L68-K68</f>
        <v>-13923793.949999999</v>
      </c>
    </row>
    <row r="69" spans="1:14" s="60" customFormat="1" ht="32.450000000000003" customHeight="1">
      <c r="A69" s="110"/>
      <c r="B69" s="222" t="s">
        <v>230</v>
      </c>
      <c r="C69" s="106">
        <f>SUM(C60:C68)</f>
        <v>794252016.3599999</v>
      </c>
      <c r="D69" s="106">
        <f>SUM(D60:D68)</f>
        <v>874867156.88999999</v>
      </c>
      <c r="E69" s="153">
        <f t="shared" si="14"/>
        <v>110.14981880681316</v>
      </c>
      <c r="F69" s="106">
        <f t="shared" si="22"/>
        <v>80615140.530000091</v>
      </c>
      <c r="G69" s="106">
        <f>SUM(G60:G68)</f>
        <v>212601201.10999998</v>
      </c>
      <c r="H69" s="106">
        <f>SUM(H60:H68)</f>
        <v>156457223.80000001</v>
      </c>
      <c r="I69" s="148">
        <f t="shared" si="18"/>
        <v>73.591881411360873</v>
      </c>
      <c r="J69" s="107">
        <f t="shared" si="23"/>
        <v>-56143977.309999973</v>
      </c>
      <c r="K69" s="105">
        <f>SUM(K60:K68)</f>
        <v>1006853217.4699999</v>
      </c>
      <c r="L69" s="105">
        <f>SUM(L60:L68)</f>
        <v>1031324380.6900001</v>
      </c>
      <c r="M69" s="153">
        <f t="shared" si="19"/>
        <v>102.43045985208158</v>
      </c>
      <c r="N69" s="105">
        <f t="shared" si="24"/>
        <v>24471163.220000148</v>
      </c>
    </row>
    <row r="70" spans="1:14" s="60" customFormat="1" ht="35.450000000000003" customHeight="1">
      <c r="A70" s="110"/>
      <c r="B70" s="111" t="s">
        <v>231</v>
      </c>
      <c r="C70" s="106">
        <f>SUM(C71:C82)</f>
        <v>129342197</v>
      </c>
      <c r="D70" s="106">
        <f>SUM(D71:D82)</f>
        <v>182244427</v>
      </c>
      <c r="E70" s="153">
        <f t="shared" si="14"/>
        <v>140.90098299474531</v>
      </c>
      <c r="F70" s="106">
        <f t="shared" si="22"/>
        <v>52902230</v>
      </c>
      <c r="G70" s="106">
        <f>SUM(G71:G82)</f>
        <v>72972530</v>
      </c>
      <c r="H70" s="106">
        <f>SUM(H71:H82)</f>
        <v>60413300</v>
      </c>
      <c r="I70" s="148">
        <f t="shared" si="18"/>
        <v>82.789098856788996</v>
      </c>
      <c r="J70" s="107">
        <f t="shared" si="23"/>
        <v>-12559230</v>
      </c>
      <c r="K70" s="105">
        <f>SUM(K71:K82)</f>
        <v>202314727</v>
      </c>
      <c r="L70" s="105">
        <f>SUM(L71:L82)</f>
        <v>242657727</v>
      </c>
      <c r="M70" s="153">
        <f t="shared" si="19"/>
        <v>119.94071346076551</v>
      </c>
      <c r="N70" s="105">
        <f>SUM(N71:N82)</f>
        <v>40343000</v>
      </c>
    </row>
    <row r="71" spans="1:14" s="58" customFormat="1" ht="111.6" customHeight="1">
      <c r="A71" s="108">
        <v>9130</v>
      </c>
      <c r="B71" s="112" t="s">
        <v>387</v>
      </c>
      <c r="C71" s="151">
        <v>33940800</v>
      </c>
      <c r="D71" s="275">
        <v>33606000</v>
      </c>
      <c r="E71" s="155">
        <f t="shared" si="14"/>
        <v>99.013576580398805</v>
      </c>
      <c r="F71" s="98">
        <f t="shared" si="22"/>
        <v>-334800</v>
      </c>
      <c r="G71" s="292"/>
      <c r="H71" s="81"/>
      <c r="I71" s="150">
        <f t="shared" si="18"/>
        <v>0</v>
      </c>
      <c r="J71" s="99">
        <f t="shared" si="23"/>
        <v>0</v>
      </c>
      <c r="K71" s="11">
        <f t="shared" ref="K71:K82" si="25">C71+G71</f>
        <v>33940800</v>
      </c>
      <c r="L71" s="11">
        <f t="shared" ref="L71:L82" si="26">D71+H71</f>
        <v>33606000</v>
      </c>
      <c r="M71" s="155">
        <f t="shared" si="19"/>
        <v>99.013576580398805</v>
      </c>
      <c r="N71" s="100">
        <f t="shared" si="24"/>
        <v>-334800</v>
      </c>
    </row>
    <row r="72" spans="1:14" s="58" customFormat="1" ht="34.15" customHeight="1">
      <c r="A72" s="108">
        <v>9150</v>
      </c>
      <c r="B72" s="142" t="s">
        <v>329</v>
      </c>
      <c r="C72" s="304">
        <v>20039897</v>
      </c>
      <c r="D72" s="275">
        <v>11714625</v>
      </c>
      <c r="E72" s="155">
        <f t="shared" si="14"/>
        <v>58.456513024992098</v>
      </c>
      <c r="F72" s="98">
        <f t="shared" si="22"/>
        <v>-8325272</v>
      </c>
      <c r="G72" s="292"/>
      <c r="H72" s="81"/>
      <c r="I72" s="150">
        <f t="shared" ref="I72:I79" si="27">IF(G72=0,0,H72/G72*100)</f>
        <v>0</v>
      </c>
      <c r="J72" s="99">
        <f t="shared" ref="J72:J79" si="28">H72-G72</f>
        <v>0</v>
      </c>
      <c r="K72" s="11">
        <f t="shared" si="25"/>
        <v>20039897</v>
      </c>
      <c r="L72" s="11">
        <f t="shared" si="26"/>
        <v>11714625</v>
      </c>
      <c r="M72" s="155">
        <f t="shared" ref="M72:M79" si="29">IF(K72=0,0,L72/K72*100)</f>
        <v>58.456513024992098</v>
      </c>
      <c r="N72" s="100">
        <f t="shared" ref="N72:N79" si="30">L72-K72</f>
        <v>-8325272</v>
      </c>
    </row>
    <row r="73" spans="1:14" s="58" customFormat="1" ht="141.75">
      <c r="A73" s="108">
        <v>9245</v>
      </c>
      <c r="B73" s="130" t="s">
        <v>701</v>
      </c>
      <c r="C73" s="127"/>
      <c r="D73" s="275">
        <v>30800</v>
      </c>
      <c r="E73" s="155">
        <f>IF(C73=0,0,D73/C73*100)</f>
        <v>0</v>
      </c>
      <c r="F73" s="98">
        <f t="shared" ref="F73:F79" si="31">D73-C73</f>
        <v>30800</v>
      </c>
      <c r="G73" s="292"/>
      <c r="H73" s="81"/>
      <c r="I73" s="150">
        <f t="shared" si="27"/>
        <v>0</v>
      </c>
      <c r="J73" s="99">
        <f t="shared" si="28"/>
        <v>0</v>
      </c>
      <c r="K73" s="11">
        <f t="shared" ref="K73:L75" si="32">C73+G73</f>
        <v>0</v>
      </c>
      <c r="L73" s="11">
        <f t="shared" si="32"/>
        <v>30800</v>
      </c>
      <c r="M73" s="155">
        <f t="shared" si="29"/>
        <v>0</v>
      </c>
      <c r="N73" s="100">
        <f t="shared" si="30"/>
        <v>30800</v>
      </c>
    </row>
    <row r="74" spans="1:14" s="58" customFormat="1" ht="409.5">
      <c r="A74" s="108">
        <v>9246</v>
      </c>
      <c r="B74" s="296" t="s">
        <v>702</v>
      </c>
      <c r="C74" s="305"/>
      <c r="D74" s="275">
        <v>19373517</v>
      </c>
      <c r="E74" s="155">
        <f>IF(C74=0,0,D74/C74*100)</f>
        <v>0</v>
      </c>
      <c r="F74" s="98">
        <f t="shared" si="31"/>
        <v>19373517</v>
      </c>
      <c r="G74" s="292"/>
      <c r="H74" s="81"/>
      <c r="I74" s="150">
        <f t="shared" si="27"/>
        <v>0</v>
      </c>
      <c r="J74" s="99">
        <f t="shared" si="28"/>
        <v>0</v>
      </c>
      <c r="K74" s="11">
        <f t="shared" si="32"/>
        <v>0</v>
      </c>
      <c r="L74" s="11">
        <f t="shared" si="32"/>
        <v>19373517</v>
      </c>
      <c r="M74" s="155">
        <f t="shared" si="29"/>
        <v>0</v>
      </c>
      <c r="N74" s="100">
        <f t="shared" si="30"/>
        <v>19373517</v>
      </c>
    </row>
    <row r="75" spans="1:14" s="58" customFormat="1" ht="126">
      <c r="A75" s="108">
        <v>9280</v>
      </c>
      <c r="B75" s="296" t="s">
        <v>703</v>
      </c>
      <c r="C75" s="305"/>
      <c r="D75" s="275">
        <v>17621501</v>
      </c>
      <c r="E75" s="155">
        <f>IF(C75=0,0,D75/C75*100)</f>
        <v>0</v>
      </c>
      <c r="F75" s="98">
        <f t="shared" si="31"/>
        <v>17621501</v>
      </c>
      <c r="G75" s="292"/>
      <c r="H75" s="81"/>
      <c r="I75" s="150">
        <f t="shared" si="27"/>
        <v>0</v>
      </c>
      <c r="J75" s="99">
        <f t="shared" si="28"/>
        <v>0</v>
      </c>
      <c r="K75" s="11">
        <f t="shared" si="32"/>
        <v>0</v>
      </c>
      <c r="L75" s="11">
        <f t="shared" si="32"/>
        <v>17621501</v>
      </c>
      <c r="M75" s="155">
        <f t="shared" si="29"/>
        <v>0</v>
      </c>
      <c r="N75" s="100">
        <f t="shared" si="30"/>
        <v>17621501</v>
      </c>
    </row>
    <row r="76" spans="1:14" ht="70.150000000000006" customHeight="1">
      <c r="A76" s="115">
        <v>9310</v>
      </c>
      <c r="B76" s="223" t="s">
        <v>99</v>
      </c>
      <c r="C76" s="224">
        <v>38380000</v>
      </c>
      <c r="D76" s="275">
        <v>49387700</v>
      </c>
      <c r="E76" s="225">
        <f t="shared" si="14"/>
        <v>128.68082334549246</v>
      </c>
      <c r="F76" s="226">
        <f t="shared" si="31"/>
        <v>11007700</v>
      </c>
      <c r="G76" s="292"/>
      <c r="H76" s="81"/>
      <c r="I76" s="150">
        <f t="shared" si="27"/>
        <v>0</v>
      </c>
      <c r="J76" s="99">
        <f t="shared" si="28"/>
        <v>0</v>
      </c>
      <c r="K76" s="11">
        <f t="shared" si="25"/>
        <v>38380000</v>
      </c>
      <c r="L76" s="11">
        <f t="shared" si="26"/>
        <v>49387700</v>
      </c>
      <c r="M76" s="155">
        <f t="shared" si="29"/>
        <v>128.68082334549246</v>
      </c>
      <c r="N76" s="100">
        <f t="shared" si="30"/>
        <v>11007700</v>
      </c>
    </row>
    <row r="77" spans="1:14" ht="189">
      <c r="A77" s="115">
        <v>9311</v>
      </c>
      <c r="B77" s="223" t="s">
        <v>704</v>
      </c>
      <c r="C77" s="306"/>
      <c r="D77" s="297">
        <v>1991000</v>
      </c>
      <c r="E77" s="225">
        <f>IF(C77=0,0,D77/C77*100)</f>
        <v>0</v>
      </c>
      <c r="F77" s="226">
        <f t="shared" si="31"/>
        <v>1991000</v>
      </c>
      <c r="G77" s="292"/>
      <c r="H77" s="81"/>
      <c r="I77" s="150">
        <f t="shared" si="27"/>
        <v>0</v>
      </c>
      <c r="J77" s="99">
        <f t="shared" si="28"/>
        <v>0</v>
      </c>
      <c r="K77" s="11">
        <f t="shared" ref="K77:L79" si="33">C77+G77</f>
        <v>0</v>
      </c>
      <c r="L77" s="11">
        <f t="shared" si="33"/>
        <v>1991000</v>
      </c>
      <c r="M77" s="155">
        <f t="shared" si="29"/>
        <v>0</v>
      </c>
      <c r="N77" s="100">
        <f t="shared" si="30"/>
        <v>1991000</v>
      </c>
    </row>
    <row r="78" spans="1:14" ht="63">
      <c r="A78" s="115">
        <v>9320</v>
      </c>
      <c r="B78" s="223" t="s">
        <v>705</v>
      </c>
      <c r="C78" s="113"/>
      <c r="D78" s="275"/>
      <c r="E78" s="225">
        <f>IF(C78=0,0,D78/C78*100)</f>
        <v>0</v>
      </c>
      <c r="F78" s="226">
        <f t="shared" si="31"/>
        <v>0</v>
      </c>
      <c r="G78" s="81">
        <v>54053200</v>
      </c>
      <c r="H78" s="81">
        <v>14210900</v>
      </c>
      <c r="I78" s="150">
        <f t="shared" si="27"/>
        <v>26.290580391170181</v>
      </c>
      <c r="J78" s="99">
        <f t="shared" si="28"/>
        <v>-39842300</v>
      </c>
      <c r="K78" s="11">
        <f t="shared" si="33"/>
        <v>54053200</v>
      </c>
      <c r="L78" s="11">
        <f t="shared" si="33"/>
        <v>14210900</v>
      </c>
      <c r="M78" s="155">
        <f t="shared" si="29"/>
        <v>26.290580391170181</v>
      </c>
      <c r="N78" s="100">
        <f t="shared" si="30"/>
        <v>-39842300</v>
      </c>
    </row>
    <row r="79" spans="1:14" ht="78.75">
      <c r="A79" s="115" t="s">
        <v>706</v>
      </c>
      <c r="B79" s="303" t="s">
        <v>707</v>
      </c>
      <c r="C79" s="224">
        <v>6191800</v>
      </c>
      <c r="D79" s="275"/>
      <c r="E79" s="225">
        <f>IF(C79=0,0,D79/C79*100)</f>
        <v>0</v>
      </c>
      <c r="F79" s="226">
        <f t="shared" si="31"/>
        <v>-6191800</v>
      </c>
      <c r="G79" s="292"/>
      <c r="H79" s="81"/>
      <c r="I79" s="150">
        <f t="shared" si="27"/>
        <v>0</v>
      </c>
      <c r="J79" s="99">
        <f t="shared" si="28"/>
        <v>0</v>
      </c>
      <c r="K79" s="11">
        <f t="shared" si="33"/>
        <v>6191800</v>
      </c>
      <c r="L79" s="11">
        <f t="shared" si="33"/>
        <v>0</v>
      </c>
      <c r="M79" s="155">
        <f t="shared" si="29"/>
        <v>0</v>
      </c>
      <c r="N79" s="100">
        <f t="shared" si="30"/>
        <v>-6191800</v>
      </c>
    </row>
    <row r="80" spans="1:14" ht="112.15" customHeight="1">
      <c r="A80" s="115">
        <v>9518</v>
      </c>
      <c r="B80" s="114" t="s">
        <v>65</v>
      </c>
      <c r="C80" s="224">
        <v>540700</v>
      </c>
      <c r="D80" s="298">
        <v>447984</v>
      </c>
      <c r="E80" s="155">
        <f t="shared" si="14"/>
        <v>82.85259848344738</v>
      </c>
      <c r="F80" s="98">
        <f t="shared" si="22"/>
        <v>-92716</v>
      </c>
      <c r="G80" s="292"/>
      <c r="H80" s="81"/>
      <c r="I80" s="150">
        <f t="shared" si="18"/>
        <v>0</v>
      </c>
      <c r="J80" s="99">
        <f t="shared" si="23"/>
        <v>0</v>
      </c>
      <c r="K80" s="11">
        <f t="shared" si="25"/>
        <v>540700</v>
      </c>
      <c r="L80" s="11">
        <f t="shared" si="26"/>
        <v>447984</v>
      </c>
      <c r="M80" s="155">
        <f t="shared" si="19"/>
        <v>82.85259848344738</v>
      </c>
      <c r="N80" s="100">
        <f t="shared" si="24"/>
        <v>-92716</v>
      </c>
    </row>
    <row r="81" spans="1:14" ht="72.75" customHeight="1">
      <c r="A81" s="115" t="s">
        <v>360</v>
      </c>
      <c r="B81" s="114" t="s">
        <v>361</v>
      </c>
      <c r="C81" s="81">
        <v>300000</v>
      </c>
      <c r="D81" s="275">
        <v>12100000</v>
      </c>
      <c r="E81" s="155">
        <f>IF(C81=0,0,D81/C81*100)</f>
        <v>4033.3333333333335</v>
      </c>
      <c r="F81" s="98">
        <f>D81-C81</f>
        <v>11800000</v>
      </c>
      <c r="G81" s="151">
        <v>5116370</v>
      </c>
      <c r="H81" s="151">
        <v>13332400</v>
      </c>
      <c r="I81" s="150">
        <f>IF(G81=0,0,H81/G81*100)</f>
        <v>260.58318690790543</v>
      </c>
      <c r="J81" s="99">
        <f>H81-G81</f>
        <v>8216030</v>
      </c>
      <c r="K81" s="11">
        <f t="shared" si="25"/>
        <v>5416370</v>
      </c>
      <c r="L81" s="11">
        <f t="shared" si="26"/>
        <v>25432400</v>
      </c>
      <c r="M81" s="155">
        <f>IF(K81=0,0,L81/K81*100)</f>
        <v>469.54694749435504</v>
      </c>
      <c r="N81" s="100">
        <f>L81-K81</f>
        <v>20016030</v>
      </c>
    </row>
    <row r="82" spans="1:14" ht="84" customHeight="1">
      <c r="A82" s="115" t="s">
        <v>288</v>
      </c>
      <c r="B82" s="101" t="s">
        <v>289</v>
      </c>
      <c r="C82" s="113">
        <v>29949000</v>
      </c>
      <c r="D82" s="113">
        <v>35971300</v>
      </c>
      <c r="E82" s="155">
        <f t="shared" si="14"/>
        <v>120.10851781361649</v>
      </c>
      <c r="F82" s="98">
        <f t="shared" si="22"/>
        <v>6022300</v>
      </c>
      <c r="G82" s="46">
        <v>13802960</v>
      </c>
      <c r="H82" s="81">
        <v>32870000</v>
      </c>
      <c r="I82" s="150">
        <f t="shared" si="18"/>
        <v>238.13732706607857</v>
      </c>
      <c r="J82" s="99">
        <f t="shared" si="23"/>
        <v>19067040</v>
      </c>
      <c r="K82" s="11">
        <f t="shared" si="25"/>
        <v>43751960</v>
      </c>
      <c r="L82" s="11">
        <f t="shared" si="26"/>
        <v>68841300</v>
      </c>
      <c r="M82" s="155">
        <f t="shared" si="19"/>
        <v>157.34449382381953</v>
      </c>
      <c r="N82" s="100">
        <f t="shared" si="24"/>
        <v>25089340</v>
      </c>
    </row>
    <row r="83" spans="1:14" s="60" customFormat="1" ht="93" customHeight="1">
      <c r="A83" s="110"/>
      <c r="B83" s="116" t="s">
        <v>291</v>
      </c>
      <c r="C83" s="106">
        <f>C84+C112</f>
        <v>923594213.3599999</v>
      </c>
      <c r="D83" s="106">
        <f>D84+D112</f>
        <v>1057111583.89</v>
      </c>
      <c r="E83" s="153">
        <f t="shared" si="14"/>
        <v>114.45628053950978</v>
      </c>
      <c r="F83" s="106">
        <f t="shared" si="22"/>
        <v>133517370.53000009</v>
      </c>
      <c r="G83" s="106">
        <f>G84+G112</f>
        <v>285573731.11000001</v>
      </c>
      <c r="H83" s="106">
        <f>H84+H112</f>
        <v>216870523.80000001</v>
      </c>
      <c r="I83" s="148">
        <f t="shared" si="18"/>
        <v>75.942042342985587</v>
      </c>
      <c r="J83" s="107">
        <f t="shared" si="23"/>
        <v>-68703207.310000002</v>
      </c>
      <c r="K83" s="105">
        <f>K84+K112</f>
        <v>1209167944.4700003</v>
      </c>
      <c r="L83" s="105">
        <f>L84+L112</f>
        <v>1273982107.6900001</v>
      </c>
      <c r="M83" s="153">
        <f t="shared" si="19"/>
        <v>105.36022837161872</v>
      </c>
      <c r="N83" s="105">
        <f t="shared" si="24"/>
        <v>64814163.21999979</v>
      </c>
    </row>
    <row r="84" spans="1:14" s="2" customFormat="1" ht="21.6" customHeight="1">
      <c r="A84" s="84">
        <v>2000</v>
      </c>
      <c r="B84" s="117" t="s">
        <v>292</v>
      </c>
      <c r="C84" s="80">
        <f>C85+C89+C104+C107+C111</f>
        <v>923594213.3599999</v>
      </c>
      <c r="D84" s="80">
        <f>D85+D89+D104+D107+D111</f>
        <v>1018125565.89</v>
      </c>
      <c r="E84" s="154">
        <f t="shared" si="14"/>
        <v>110.2351607624412</v>
      </c>
      <c r="F84" s="93">
        <f t="shared" si="22"/>
        <v>94531352.530000091</v>
      </c>
      <c r="G84" s="80">
        <f>G85+G89+G104+G107+G111</f>
        <v>66305416.489999995</v>
      </c>
      <c r="H84" s="80">
        <f>H85+H89+H104+H107+H111</f>
        <v>93893602.760000005</v>
      </c>
      <c r="I84" s="149">
        <f t="shared" si="18"/>
        <v>141.60774146432033</v>
      </c>
      <c r="J84" s="94">
        <f t="shared" si="23"/>
        <v>27588186.270000011</v>
      </c>
      <c r="K84" s="80">
        <f>K85+K89+K104+K107+K111</f>
        <v>989899629.85000014</v>
      </c>
      <c r="L84" s="80">
        <f>L85+L89+L104+L107+L111</f>
        <v>1112019168.6500001</v>
      </c>
      <c r="M84" s="154">
        <f t="shared" si="19"/>
        <v>112.33655767893404</v>
      </c>
      <c r="N84" s="95">
        <f t="shared" si="24"/>
        <v>122119538.79999995</v>
      </c>
    </row>
    <row r="85" spans="1:14" s="2" customFormat="1" ht="37.9" customHeight="1">
      <c r="A85" s="84">
        <v>2100</v>
      </c>
      <c r="B85" s="117" t="s">
        <v>293</v>
      </c>
      <c r="C85" s="118">
        <f>C86+C88</f>
        <v>384553270.91999996</v>
      </c>
      <c r="D85" s="118">
        <f>D86+D88</f>
        <v>425899161.98000002</v>
      </c>
      <c r="E85" s="154">
        <f t="shared" si="14"/>
        <v>110.75166802276438</v>
      </c>
      <c r="F85" s="93">
        <f t="shared" si="22"/>
        <v>41345891.060000062</v>
      </c>
      <c r="G85" s="118">
        <f>G86+G88</f>
        <v>8983277.75</v>
      </c>
      <c r="H85" s="118">
        <f>H86+H88</f>
        <v>9252825.1999999993</v>
      </c>
      <c r="I85" s="149">
        <f t="shared" si="18"/>
        <v>103.00054676590624</v>
      </c>
      <c r="J85" s="94">
        <f t="shared" si="23"/>
        <v>269547.44999999925</v>
      </c>
      <c r="K85" s="118">
        <f>K86+K88</f>
        <v>393536548.66999996</v>
      </c>
      <c r="L85" s="118">
        <f>L86+L88</f>
        <v>435151987.17999995</v>
      </c>
      <c r="M85" s="154">
        <f t="shared" si="19"/>
        <v>110.5747328045245</v>
      </c>
      <c r="N85" s="95">
        <f t="shared" si="24"/>
        <v>41615438.50999999</v>
      </c>
    </row>
    <row r="86" spans="1:14" s="2" customFormat="1" ht="24.6" customHeight="1">
      <c r="A86" s="84">
        <v>2110</v>
      </c>
      <c r="B86" s="117" t="s">
        <v>294</v>
      </c>
      <c r="C86" s="118">
        <f>C87</f>
        <v>316319102.25999999</v>
      </c>
      <c r="D86" s="118">
        <f>D87</f>
        <v>350978885.63999999</v>
      </c>
      <c r="E86" s="154">
        <f t="shared" si="14"/>
        <v>110.95722108856747</v>
      </c>
      <c r="F86" s="93">
        <f t="shared" si="22"/>
        <v>34659783.379999995</v>
      </c>
      <c r="G86" s="118">
        <f>G87</f>
        <v>7483946.46</v>
      </c>
      <c r="H86" s="118">
        <f>H87</f>
        <v>7677040.71</v>
      </c>
      <c r="I86" s="149">
        <f t="shared" si="18"/>
        <v>102.58011265890323</v>
      </c>
      <c r="J86" s="94">
        <f t="shared" si="23"/>
        <v>193094.25</v>
      </c>
      <c r="K86" s="118">
        <f>K87</f>
        <v>323803048.71999997</v>
      </c>
      <c r="L86" s="118">
        <f>L87</f>
        <v>358655926.34999996</v>
      </c>
      <c r="M86" s="154">
        <f t="shared" si="19"/>
        <v>110.763603915335</v>
      </c>
      <c r="N86" s="95">
        <f t="shared" si="24"/>
        <v>34852877.629999995</v>
      </c>
    </row>
    <row r="87" spans="1:14" s="58" customFormat="1" ht="27" customHeight="1">
      <c r="A87" s="119">
        <v>2111</v>
      </c>
      <c r="B87" s="120" t="s">
        <v>295</v>
      </c>
      <c r="C87" s="109">
        <v>316319102.25999999</v>
      </c>
      <c r="D87" s="275">
        <v>350978885.63999999</v>
      </c>
      <c r="E87" s="155">
        <f t="shared" si="14"/>
        <v>110.95722108856747</v>
      </c>
      <c r="F87" s="98">
        <f t="shared" si="22"/>
        <v>34659783.379999995</v>
      </c>
      <c r="G87" s="151">
        <v>7483946.46</v>
      </c>
      <c r="H87" s="275">
        <v>7677040.71</v>
      </c>
      <c r="I87" s="150">
        <f t="shared" si="18"/>
        <v>102.58011265890323</v>
      </c>
      <c r="J87" s="99">
        <f t="shared" si="23"/>
        <v>193094.25</v>
      </c>
      <c r="K87" s="11">
        <f>C87+G87</f>
        <v>323803048.71999997</v>
      </c>
      <c r="L87" s="11">
        <f>D87+H87</f>
        <v>358655926.34999996</v>
      </c>
      <c r="M87" s="155">
        <f t="shared" si="19"/>
        <v>110.763603915335</v>
      </c>
      <c r="N87" s="100">
        <f t="shared" si="24"/>
        <v>34852877.629999995</v>
      </c>
    </row>
    <row r="88" spans="1:14" s="58" customFormat="1" ht="22.9" customHeight="1">
      <c r="A88" s="119">
        <v>2120</v>
      </c>
      <c r="B88" s="120" t="s">
        <v>296</v>
      </c>
      <c r="C88" s="109">
        <v>68234168.659999996</v>
      </c>
      <c r="D88" s="275">
        <v>74920276.340000004</v>
      </c>
      <c r="E88" s="155">
        <f t="shared" ref="E88:E144" si="34">IF(C88=0,0,D88/C88*100)</f>
        <v>109.79876770143682</v>
      </c>
      <c r="F88" s="98">
        <f t="shared" si="22"/>
        <v>6686107.6800000072</v>
      </c>
      <c r="G88" s="151">
        <v>1499331.29</v>
      </c>
      <c r="H88" s="275">
        <v>1575784.49</v>
      </c>
      <c r="I88" s="150">
        <f t="shared" si="18"/>
        <v>105.09915323650718</v>
      </c>
      <c r="J88" s="99">
        <f t="shared" si="23"/>
        <v>76453.199999999953</v>
      </c>
      <c r="K88" s="11">
        <f>C88+G88</f>
        <v>69733499.950000003</v>
      </c>
      <c r="L88" s="11">
        <f>D88+H88</f>
        <v>76496060.829999998</v>
      </c>
      <c r="M88" s="155">
        <f t="shared" si="19"/>
        <v>109.69772187664302</v>
      </c>
      <c r="N88" s="100">
        <f t="shared" si="24"/>
        <v>6762560.8799999952</v>
      </c>
    </row>
    <row r="89" spans="1:14" s="2" customFormat="1" ht="27" customHeight="1">
      <c r="A89" s="84">
        <v>2200</v>
      </c>
      <c r="B89" s="117" t="s">
        <v>297</v>
      </c>
      <c r="C89" s="118">
        <f>SUM(C90:C94)+C95+C101</f>
        <v>175968078.38</v>
      </c>
      <c r="D89" s="118">
        <f>SUM(D90:D94)+D95+D101</f>
        <v>193931055.32999998</v>
      </c>
      <c r="E89" s="154">
        <f t="shared" si="34"/>
        <v>110.20808837339762</v>
      </c>
      <c r="F89" s="93">
        <f t="shared" si="22"/>
        <v>17962976.949999988</v>
      </c>
      <c r="G89" s="118">
        <f>SUM(G90:G94)+G95+G101</f>
        <v>48774634.199999996</v>
      </c>
      <c r="H89" s="118">
        <f>SUM(H90:H94)+H95+H101</f>
        <v>84216601.710000008</v>
      </c>
      <c r="I89" s="149">
        <f t="shared" si="18"/>
        <v>172.66475308593911</v>
      </c>
      <c r="J89" s="94">
        <f t="shared" si="23"/>
        <v>35441967.510000013</v>
      </c>
      <c r="K89" s="118">
        <f>SUM(K90:K94)+K95+K101</f>
        <v>224742712.57999998</v>
      </c>
      <c r="L89" s="118">
        <f>SUM(L90:L94)+L95+L101</f>
        <v>278147657.04000002</v>
      </c>
      <c r="M89" s="154">
        <f t="shared" si="19"/>
        <v>123.76270351413056</v>
      </c>
      <c r="N89" s="95">
        <f t="shared" si="24"/>
        <v>53404944.460000038</v>
      </c>
    </row>
    <row r="90" spans="1:14" s="58" customFormat="1" ht="41.45" customHeight="1">
      <c r="A90" s="119">
        <v>2210</v>
      </c>
      <c r="B90" s="120" t="s">
        <v>298</v>
      </c>
      <c r="C90" s="109">
        <v>7721097.6600000001</v>
      </c>
      <c r="D90" s="275">
        <v>10650778.869999999</v>
      </c>
      <c r="E90" s="155">
        <f t="shared" si="34"/>
        <v>137.94384346642235</v>
      </c>
      <c r="F90" s="98">
        <f t="shared" si="22"/>
        <v>2929681.209999999</v>
      </c>
      <c r="G90" s="151">
        <v>11438926.060000001</v>
      </c>
      <c r="H90" s="275">
        <v>21444448.100000001</v>
      </c>
      <c r="I90" s="150">
        <f t="shared" si="18"/>
        <v>187.4690682282459</v>
      </c>
      <c r="J90" s="99">
        <f t="shared" si="23"/>
        <v>10005522.040000001</v>
      </c>
      <c r="K90" s="11">
        <f t="shared" ref="K90:L94" si="35">C90+G90</f>
        <v>19160023.719999999</v>
      </c>
      <c r="L90" s="11">
        <f t="shared" si="35"/>
        <v>32095226.969999999</v>
      </c>
      <c r="M90" s="155">
        <f t="shared" si="19"/>
        <v>167.51141563826832</v>
      </c>
      <c r="N90" s="100">
        <f t="shared" si="24"/>
        <v>12935203.25</v>
      </c>
    </row>
    <row r="91" spans="1:14" s="58" customFormat="1" ht="39.6" customHeight="1">
      <c r="A91" s="119">
        <v>2220</v>
      </c>
      <c r="B91" s="120" t="s">
        <v>299</v>
      </c>
      <c r="C91" s="109">
        <v>1063085.46</v>
      </c>
      <c r="D91" s="275">
        <v>872343.11</v>
      </c>
      <c r="E91" s="155">
        <f t="shared" si="34"/>
        <v>82.057665429832895</v>
      </c>
      <c r="F91" s="98">
        <f t="shared" si="22"/>
        <v>-190742.34999999998</v>
      </c>
      <c r="G91" s="151">
        <v>2289677.0299999998</v>
      </c>
      <c r="H91" s="275">
        <v>1986875.01</v>
      </c>
      <c r="I91" s="150">
        <f t="shared" si="18"/>
        <v>86.775339227646455</v>
      </c>
      <c r="J91" s="99">
        <f t="shared" si="23"/>
        <v>-302802.01999999979</v>
      </c>
      <c r="K91" s="11">
        <f t="shared" si="35"/>
        <v>3352762.4899999998</v>
      </c>
      <c r="L91" s="11">
        <f t="shared" si="35"/>
        <v>2859218.12</v>
      </c>
      <c r="M91" s="155">
        <f t="shared" si="19"/>
        <v>85.279471138440243</v>
      </c>
      <c r="N91" s="100">
        <f t="shared" si="24"/>
        <v>-493544.36999999965</v>
      </c>
    </row>
    <row r="92" spans="1:14" s="58" customFormat="1" ht="24.6" customHeight="1">
      <c r="A92" s="119">
        <v>2230</v>
      </c>
      <c r="B92" s="120" t="s">
        <v>300</v>
      </c>
      <c r="C92" s="109">
        <v>15542077.390000001</v>
      </c>
      <c r="D92" s="275">
        <v>15550595.439999999</v>
      </c>
      <c r="E92" s="155">
        <f t="shared" si="34"/>
        <v>100.05480638003694</v>
      </c>
      <c r="F92" s="98">
        <f t="shared" si="22"/>
        <v>8518.0499999988824</v>
      </c>
      <c r="G92" s="151">
        <v>14679441.630000001</v>
      </c>
      <c r="H92" s="275">
        <v>16357307.41</v>
      </c>
      <c r="I92" s="150">
        <f t="shared" si="18"/>
        <v>111.4300381601095</v>
      </c>
      <c r="J92" s="99">
        <f t="shared" si="23"/>
        <v>1677865.7799999993</v>
      </c>
      <c r="K92" s="11">
        <f t="shared" si="35"/>
        <v>30221519.020000003</v>
      </c>
      <c r="L92" s="11">
        <f t="shared" si="35"/>
        <v>31907902.850000001</v>
      </c>
      <c r="M92" s="155">
        <f t="shared" si="19"/>
        <v>105.58007633198048</v>
      </c>
      <c r="N92" s="100">
        <f t="shared" si="24"/>
        <v>1686383.8299999982</v>
      </c>
    </row>
    <row r="93" spans="1:14" s="58" customFormat="1" ht="24.6" customHeight="1">
      <c r="A93" s="119">
        <v>2240</v>
      </c>
      <c r="B93" s="120" t="s">
        <v>301</v>
      </c>
      <c r="C93" s="109">
        <v>12709088.57</v>
      </c>
      <c r="D93" s="275">
        <v>20615494.969999999</v>
      </c>
      <c r="E93" s="155">
        <f t="shared" si="34"/>
        <v>162.21064835965652</v>
      </c>
      <c r="F93" s="98">
        <f t="shared" si="22"/>
        <v>7906406.3999999985</v>
      </c>
      <c r="G93" s="151">
        <v>4325987.7</v>
      </c>
      <c r="H93" s="275">
        <v>28870701.620000001</v>
      </c>
      <c r="I93" s="150">
        <f t="shared" si="18"/>
        <v>667.37826415918846</v>
      </c>
      <c r="J93" s="99">
        <f t="shared" si="23"/>
        <v>24544713.920000002</v>
      </c>
      <c r="K93" s="11">
        <f t="shared" si="35"/>
        <v>17035076.27</v>
      </c>
      <c r="L93" s="11">
        <f t="shared" si="35"/>
        <v>49486196.590000004</v>
      </c>
      <c r="M93" s="155">
        <f t="shared" si="19"/>
        <v>290.49589098200153</v>
      </c>
      <c r="N93" s="100">
        <f t="shared" si="24"/>
        <v>32451120.320000004</v>
      </c>
    </row>
    <row r="94" spans="1:14" s="58" customFormat="1" ht="25.9" customHeight="1">
      <c r="A94" s="119">
        <v>2250</v>
      </c>
      <c r="B94" s="120" t="s">
        <v>302</v>
      </c>
      <c r="C94" s="109">
        <v>473935.16</v>
      </c>
      <c r="D94" s="275">
        <v>582962.30000000005</v>
      </c>
      <c r="E94" s="155">
        <f t="shared" si="34"/>
        <v>123.00465321036744</v>
      </c>
      <c r="F94" s="98">
        <f t="shared" si="22"/>
        <v>109027.14000000007</v>
      </c>
      <c r="G94" s="151">
        <v>205407.28</v>
      </c>
      <c r="H94" s="275">
        <v>231665.81</v>
      </c>
      <c r="I94" s="150">
        <f t="shared" si="18"/>
        <v>112.78364135876782</v>
      </c>
      <c r="J94" s="99">
        <f t="shared" si="23"/>
        <v>26258.53</v>
      </c>
      <c r="K94" s="11">
        <f t="shared" si="35"/>
        <v>679342.44</v>
      </c>
      <c r="L94" s="11">
        <f t="shared" si="35"/>
        <v>814628.1100000001</v>
      </c>
      <c r="M94" s="155">
        <f t="shared" si="19"/>
        <v>119.91420851021763</v>
      </c>
      <c r="N94" s="100">
        <f t="shared" si="24"/>
        <v>135285.67000000016</v>
      </c>
    </row>
    <row r="95" spans="1:14" s="2" customFormat="1" ht="37.9" customHeight="1">
      <c r="A95" s="84">
        <v>2270</v>
      </c>
      <c r="B95" s="117" t="s">
        <v>31</v>
      </c>
      <c r="C95" s="118">
        <f>SUM(C96:C100)</f>
        <v>39256289.829999998</v>
      </c>
      <c r="D95" s="118">
        <f>SUM(D96:D100)</f>
        <v>47070447.299999997</v>
      </c>
      <c r="E95" s="154">
        <f t="shared" si="34"/>
        <v>119.90549158832722</v>
      </c>
      <c r="F95" s="93">
        <f t="shared" si="22"/>
        <v>7814157.4699999988</v>
      </c>
      <c r="G95" s="118">
        <f>SUM(G96:G100)</f>
        <v>2930197.7800000003</v>
      </c>
      <c r="H95" s="118">
        <f>SUM(H96:H100)</f>
        <v>2717542.9</v>
      </c>
      <c r="I95" s="149">
        <f t="shared" ref="I95:I144" si="36">IF(G95=0,0,H95/G95*100)</f>
        <v>92.742644150116021</v>
      </c>
      <c r="J95" s="94">
        <f t="shared" si="23"/>
        <v>-212654.88000000035</v>
      </c>
      <c r="K95" s="118">
        <f>SUM(K96:K100)</f>
        <v>42186487.609999999</v>
      </c>
      <c r="L95" s="118">
        <f>SUM(L96:L100)</f>
        <v>49787990.199999996</v>
      </c>
      <c r="M95" s="154">
        <f t="shared" si="19"/>
        <v>118.01880891406118</v>
      </c>
      <c r="N95" s="95">
        <f t="shared" si="24"/>
        <v>7601502.5899999961</v>
      </c>
    </row>
    <row r="96" spans="1:14" s="58" customFormat="1" ht="24.6" customHeight="1">
      <c r="A96" s="119">
        <v>2271</v>
      </c>
      <c r="B96" s="120" t="s">
        <v>32</v>
      </c>
      <c r="C96" s="109">
        <v>984087.8</v>
      </c>
      <c r="D96" s="275">
        <v>716525.95</v>
      </c>
      <c r="E96" s="155">
        <f t="shared" si="34"/>
        <v>72.811181075509708</v>
      </c>
      <c r="F96" s="98">
        <f t="shared" si="22"/>
        <v>-267561.85000000009</v>
      </c>
      <c r="G96" s="46">
        <v>4000</v>
      </c>
      <c r="H96" s="275"/>
      <c r="I96" s="150">
        <f>IF(G97=0,0,H96/G97*100)</f>
        <v>0</v>
      </c>
      <c r="J96" s="99">
        <f t="shared" si="23"/>
        <v>-4000</v>
      </c>
      <c r="K96" s="11">
        <f>C96+G96</f>
        <v>988087.8</v>
      </c>
      <c r="L96" s="11">
        <f>D96+H96</f>
        <v>716525.95</v>
      </c>
      <c r="M96" s="155">
        <f t="shared" si="19"/>
        <v>72.516425159788426</v>
      </c>
      <c r="N96" s="100">
        <f t="shared" si="24"/>
        <v>-271561.85000000009</v>
      </c>
    </row>
    <row r="97" spans="1:14" s="58" customFormat="1" ht="38.450000000000003" customHeight="1">
      <c r="A97" s="119">
        <v>2272</v>
      </c>
      <c r="B97" s="120" t="s">
        <v>33</v>
      </c>
      <c r="C97" s="109">
        <v>1800838.05</v>
      </c>
      <c r="D97" s="275">
        <v>2085798.67</v>
      </c>
      <c r="E97" s="155">
        <f t="shared" si="34"/>
        <v>115.82377826812356</v>
      </c>
      <c r="F97" s="98">
        <f t="shared" si="22"/>
        <v>284960.61999999988</v>
      </c>
      <c r="G97" s="151">
        <v>310284.71000000002</v>
      </c>
      <c r="H97" s="275">
        <v>242902.87</v>
      </c>
      <c r="I97" s="150">
        <f t="shared" si="36"/>
        <v>78.28386709741514</v>
      </c>
      <c r="J97" s="99">
        <f t="shared" si="23"/>
        <v>-67381.840000000026</v>
      </c>
      <c r="K97" s="11">
        <f>C97+G97</f>
        <v>2111122.7600000002</v>
      </c>
      <c r="L97" s="11">
        <f t="shared" ref="L97:L144" si="37">D97+H97</f>
        <v>2328701.54</v>
      </c>
      <c r="M97" s="155">
        <f t="shared" ref="M97:M144" si="38">IF(K97=0,0,L97/K97*100)</f>
        <v>110.30630639404409</v>
      </c>
      <c r="N97" s="100">
        <f t="shared" si="24"/>
        <v>217578.7799999998</v>
      </c>
    </row>
    <row r="98" spans="1:14" s="58" customFormat="1" ht="24" customHeight="1">
      <c r="A98" s="119">
        <v>2273</v>
      </c>
      <c r="B98" s="120" t="s">
        <v>34</v>
      </c>
      <c r="C98" s="109">
        <v>20196999.25</v>
      </c>
      <c r="D98" s="275">
        <v>26559542.379999999</v>
      </c>
      <c r="E98" s="155">
        <f t="shared" si="34"/>
        <v>131.50241801390371</v>
      </c>
      <c r="F98" s="98">
        <f t="shared" si="22"/>
        <v>6362543.129999999</v>
      </c>
      <c r="G98" s="151">
        <v>1681230.52</v>
      </c>
      <c r="H98" s="275">
        <v>1543252.53</v>
      </c>
      <c r="I98" s="150">
        <f t="shared" si="36"/>
        <v>91.793035615365824</v>
      </c>
      <c r="J98" s="99">
        <f t="shared" si="23"/>
        <v>-137977.99</v>
      </c>
      <c r="K98" s="11">
        <f t="shared" ref="K98:K144" si="39">C98+G98</f>
        <v>21878229.77</v>
      </c>
      <c r="L98" s="11">
        <f t="shared" si="37"/>
        <v>28102794.91</v>
      </c>
      <c r="M98" s="155">
        <f t="shared" si="38"/>
        <v>128.45095423824137</v>
      </c>
      <c r="N98" s="100">
        <f t="shared" si="24"/>
        <v>6224565.1400000006</v>
      </c>
    </row>
    <row r="99" spans="1:14" s="58" customFormat="1" ht="24" customHeight="1">
      <c r="A99" s="119">
        <v>2274</v>
      </c>
      <c r="B99" s="120" t="s">
        <v>35</v>
      </c>
      <c r="C99" s="109">
        <v>14649269.51</v>
      </c>
      <c r="D99" s="275">
        <v>16722101.939999999</v>
      </c>
      <c r="E99" s="155">
        <f t="shared" si="34"/>
        <v>114.14973237119452</v>
      </c>
      <c r="F99" s="98">
        <f t="shared" si="22"/>
        <v>2072832.4299999997</v>
      </c>
      <c r="G99" s="151">
        <v>883875.3</v>
      </c>
      <c r="H99" s="275">
        <v>862993.88</v>
      </c>
      <c r="I99" s="150">
        <f t="shared" si="36"/>
        <v>97.637515156266957</v>
      </c>
      <c r="J99" s="99">
        <f t="shared" si="23"/>
        <v>-20881.420000000042</v>
      </c>
      <c r="K99" s="11">
        <f t="shared" si="39"/>
        <v>15533144.810000001</v>
      </c>
      <c r="L99" s="11">
        <f t="shared" si="37"/>
        <v>17585095.82</v>
      </c>
      <c r="M99" s="155">
        <f t="shared" si="38"/>
        <v>113.2101453704274</v>
      </c>
      <c r="N99" s="100">
        <f t="shared" si="24"/>
        <v>2051951.0099999998</v>
      </c>
    </row>
    <row r="100" spans="1:14" s="58" customFormat="1" ht="31.9" customHeight="1">
      <c r="A100" s="119">
        <v>2275</v>
      </c>
      <c r="B100" s="120" t="s">
        <v>156</v>
      </c>
      <c r="C100" s="109">
        <v>1625095.22</v>
      </c>
      <c r="D100" s="275">
        <v>986478.36</v>
      </c>
      <c r="E100" s="155">
        <f t="shared" si="34"/>
        <v>60.702803617870472</v>
      </c>
      <c r="F100" s="98">
        <f t="shared" si="22"/>
        <v>-638616.86</v>
      </c>
      <c r="G100" s="151">
        <v>50807.25</v>
      </c>
      <c r="H100" s="275">
        <v>68393.62</v>
      </c>
      <c r="I100" s="150">
        <f t="shared" si="36"/>
        <v>134.61389860699015</v>
      </c>
      <c r="J100" s="99">
        <f t="shared" si="23"/>
        <v>17586.369999999995</v>
      </c>
      <c r="K100" s="11">
        <f t="shared" si="39"/>
        <v>1675902.47</v>
      </c>
      <c r="L100" s="11">
        <f t="shared" si="37"/>
        <v>1054871.98</v>
      </c>
      <c r="M100" s="155">
        <f t="shared" si="38"/>
        <v>62.943518425627722</v>
      </c>
      <c r="N100" s="100">
        <f t="shared" si="24"/>
        <v>-621030.49</v>
      </c>
    </row>
    <row r="101" spans="1:14" s="2" customFormat="1" ht="48.6" customHeight="1">
      <c r="A101" s="84">
        <v>2280</v>
      </c>
      <c r="B101" s="117" t="s">
        <v>157</v>
      </c>
      <c r="C101" s="121">
        <f>C102+C103</f>
        <v>99202504.310000002</v>
      </c>
      <c r="D101" s="121">
        <f>D102+D103</f>
        <v>98588433.340000004</v>
      </c>
      <c r="E101" s="154">
        <f t="shared" si="34"/>
        <v>99.380992471640567</v>
      </c>
      <c r="F101" s="93">
        <f t="shared" si="22"/>
        <v>-614070.96999999881</v>
      </c>
      <c r="G101" s="121">
        <f>G102+G103</f>
        <v>12904996.720000001</v>
      </c>
      <c r="H101" s="121">
        <f>H102+H103</f>
        <v>12608060.859999999</v>
      </c>
      <c r="I101" s="149">
        <f t="shared" si="36"/>
        <v>97.699062878955928</v>
      </c>
      <c r="J101" s="94">
        <f t="shared" si="23"/>
        <v>-296935.86000000127</v>
      </c>
      <c r="K101" s="121">
        <f>K102+K103</f>
        <v>112107501.03</v>
      </c>
      <c r="L101" s="121">
        <f>L102+L103</f>
        <v>111196494.2</v>
      </c>
      <c r="M101" s="154">
        <f t="shared" si="38"/>
        <v>99.187381021225136</v>
      </c>
      <c r="N101" s="95">
        <f t="shared" si="24"/>
        <v>-911006.82999999821</v>
      </c>
    </row>
    <row r="102" spans="1:14" s="58" customFormat="1" ht="52.15" customHeight="1">
      <c r="A102" s="119">
        <v>2281</v>
      </c>
      <c r="B102" s="122" t="s">
        <v>158</v>
      </c>
      <c r="C102" s="46">
        <v>166870</v>
      </c>
      <c r="D102" s="275">
        <v>2100000</v>
      </c>
      <c r="E102" s="155">
        <f t="shared" si="34"/>
        <v>1258.4646730988193</v>
      </c>
      <c r="F102" s="98">
        <f t="shared" si="22"/>
        <v>1933130</v>
      </c>
      <c r="G102" s="151">
        <v>1783103</v>
      </c>
      <c r="H102" s="151"/>
      <c r="I102" s="150">
        <f t="shared" si="36"/>
        <v>0</v>
      </c>
      <c r="J102" s="99">
        <f t="shared" si="23"/>
        <v>-1783103</v>
      </c>
      <c r="K102" s="11">
        <f t="shared" si="39"/>
        <v>1949973</v>
      </c>
      <c r="L102" s="11">
        <f t="shared" si="37"/>
        <v>2100000</v>
      </c>
      <c r="M102" s="155">
        <f t="shared" si="38"/>
        <v>107.69379883721466</v>
      </c>
      <c r="N102" s="100">
        <f t="shared" si="24"/>
        <v>150027</v>
      </c>
    </row>
    <row r="103" spans="1:14" s="58" customFormat="1" ht="50.45" customHeight="1">
      <c r="A103" s="119">
        <v>2282</v>
      </c>
      <c r="B103" s="120" t="s">
        <v>159</v>
      </c>
      <c r="C103" s="109">
        <v>99035634.310000002</v>
      </c>
      <c r="D103" s="275">
        <v>96488433.340000004</v>
      </c>
      <c r="E103" s="155">
        <f t="shared" si="34"/>
        <v>97.427995501067031</v>
      </c>
      <c r="F103" s="98">
        <f t="shared" si="22"/>
        <v>-2547200.9699999988</v>
      </c>
      <c r="G103" s="151">
        <v>11121893.720000001</v>
      </c>
      <c r="H103" s="275">
        <v>12608060.859999999</v>
      </c>
      <c r="I103" s="150">
        <f t="shared" si="36"/>
        <v>113.36253678928338</v>
      </c>
      <c r="J103" s="99">
        <f t="shared" si="23"/>
        <v>1486167.1399999987</v>
      </c>
      <c r="K103" s="11">
        <f t="shared" si="39"/>
        <v>110157528.03</v>
      </c>
      <c r="L103" s="11">
        <f t="shared" si="37"/>
        <v>109096494.2</v>
      </c>
      <c r="M103" s="155">
        <f t="shared" si="38"/>
        <v>99.036803159098625</v>
      </c>
      <c r="N103" s="100">
        <f t="shared" si="24"/>
        <v>-1061033.8299999982</v>
      </c>
    </row>
    <row r="104" spans="1:14" s="2" customFormat="1" ht="27" customHeight="1">
      <c r="A104" s="84">
        <v>2600</v>
      </c>
      <c r="B104" s="117" t="s">
        <v>160</v>
      </c>
      <c r="C104" s="92">
        <f>SUM(C105:C106)</f>
        <v>294936008.01999998</v>
      </c>
      <c r="D104" s="92">
        <f>SUM(D105:D106)</f>
        <v>330046334.46000004</v>
      </c>
      <c r="E104" s="154">
        <f t="shared" si="34"/>
        <v>111.90438789610904</v>
      </c>
      <c r="F104" s="93">
        <f t="shared" si="22"/>
        <v>35110326.440000057</v>
      </c>
      <c r="G104" s="92">
        <f>SUM(G105:G106)</f>
        <v>7700948.4000000004</v>
      </c>
      <c r="H104" s="92">
        <f>SUM(H105:H106)</f>
        <v>0</v>
      </c>
      <c r="I104" s="149">
        <f t="shared" si="36"/>
        <v>0</v>
      </c>
      <c r="J104" s="94">
        <f t="shared" si="23"/>
        <v>-7700948.4000000004</v>
      </c>
      <c r="K104" s="92">
        <f>SUM(K105:K106)</f>
        <v>302636956.42000002</v>
      </c>
      <c r="L104" s="92">
        <f>SUM(L105:L106)</f>
        <v>330046334.46000004</v>
      </c>
      <c r="M104" s="154">
        <f t="shared" si="38"/>
        <v>109.05685094254029</v>
      </c>
      <c r="N104" s="95">
        <f t="shared" si="24"/>
        <v>27409378.040000021</v>
      </c>
    </row>
    <row r="105" spans="1:14" s="58" customFormat="1" ht="65.45" customHeight="1">
      <c r="A105" s="119">
        <v>2610</v>
      </c>
      <c r="B105" s="120" t="s">
        <v>161</v>
      </c>
      <c r="C105" s="109">
        <v>165593811.02000001</v>
      </c>
      <c r="D105" s="275">
        <v>186787925.46000001</v>
      </c>
      <c r="E105" s="155">
        <f t="shared" si="34"/>
        <v>112.79885661755816</v>
      </c>
      <c r="F105" s="98">
        <f t="shared" si="22"/>
        <v>21194114.439999998</v>
      </c>
      <c r="G105" s="151">
        <v>2584578.4</v>
      </c>
      <c r="H105" s="151"/>
      <c r="I105" s="150">
        <f t="shared" si="36"/>
        <v>0</v>
      </c>
      <c r="J105" s="99">
        <f t="shared" si="23"/>
        <v>-2584578.4</v>
      </c>
      <c r="K105" s="11">
        <f t="shared" si="39"/>
        <v>168178389.42000002</v>
      </c>
      <c r="L105" s="11">
        <f t="shared" si="37"/>
        <v>186787925.46000001</v>
      </c>
      <c r="M105" s="155">
        <f t="shared" si="38"/>
        <v>111.06535512926425</v>
      </c>
      <c r="N105" s="100">
        <f t="shared" si="24"/>
        <v>18609536.039999992</v>
      </c>
    </row>
    <row r="106" spans="1:14" ht="43.9" customHeight="1">
      <c r="A106" s="119">
        <v>2620</v>
      </c>
      <c r="B106" s="120" t="s">
        <v>162</v>
      </c>
      <c r="C106" s="109">
        <v>129342197</v>
      </c>
      <c r="D106" s="275">
        <v>143258409</v>
      </c>
      <c r="E106" s="155">
        <f t="shared" si="34"/>
        <v>110.75922036487442</v>
      </c>
      <c r="F106" s="98">
        <f t="shared" si="22"/>
        <v>13916212</v>
      </c>
      <c r="G106" s="151">
        <v>5116370</v>
      </c>
      <c r="H106" s="151"/>
      <c r="I106" s="150">
        <f t="shared" si="36"/>
        <v>0</v>
      </c>
      <c r="J106" s="99">
        <f t="shared" si="23"/>
        <v>-5116370</v>
      </c>
      <c r="K106" s="11">
        <f t="shared" si="39"/>
        <v>134458567</v>
      </c>
      <c r="L106" s="11">
        <f t="shared" si="37"/>
        <v>143258409</v>
      </c>
      <c r="M106" s="155">
        <f t="shared" si="38"/>
        <v>106.54464954992417</v>
      </c>
      <c r="N106" s="100">
        <f t="shared" si="24"/>
        <v>8799842</v>
      </c>
    </row>
    <row r="107" spans="1:14" s="2" customFormat="1" ht="25.9" customHeight="1">
      <c r="A107" s="84">
        <v>2700</v>
      </c>
      <c r="B107" s="117" t="s">
        <v>163</v>
      </c>
      <c r="C107" s="92">
        <f>SUM(C108:C110)</f>
        <v>66466885.980000004</v>
      </c>
      <c r="D107" s="92">
        <f>SUM(D108:D110)</f>
        <v>67071623.75</v>
      </c>
      <c r="E107" s="154">
        <f t="shared" si="34"/>
        <v>100.90983316140607</v>
      </c>
      <c r="F107" s="93">
        <f t="shared" si="22"/>
        <v>604737.76999999583</v>
      </c>
      <c r="G107" s="92">
        <f>SUM(G108:G110)</f>
        <v>410705</v>
      </c>
      <c r="H107" s="92">
        <f>SUM(H108:H110)</f>
        <v>186110</v>
      </c>
      <c r="I107" s="149">
        <f t="shared" si="36"/>
        <v>45.314763638134423</v>
      </c>
      <c r="J107" s="94">
        <f t="shared" si="23"/>
        <v>-224595</v>
      </c>
      <c r="K107" s="92">
        <f>SUM(K108:K110)</f>
        <v>66877590.979999997</v>
      </c>
      <c r="L107" s="92">
        <f>SUM(L108:L110)</f>
        <v>67257733.75</v>
      </c>
      <c r="M107" s="154">
        <f t="shared" si="38"/>
        <v>100.56841576442801</v>
      </c>
      <c r="N107" s="95">
        <f t="shared" si="24"/>
        <v>380142.77000000328</v>
      </c>
    </row>
    <row r="108" spans="1:14" s="58" customFormat="1" ht="28.9" customHeight="1">
      <c r="A108" s="119">
        <v>2710</v>
      </c>
      <c r="B108" s="120" t="s">
        <v>164</v>
      </c>
      <c r="C108" s="109">
        <v>821045.55</v>
      </c>
      <c r="D108" s="275">
        <v>842777.84</v>
      </c>
      <c r="E108" s="155">
        <f t="shared" si="34"/>
        <v>102.6469043039086</v>
      </c>
      <c r="F108" s="98">
        <f t="shared" si="22"/>
        <v>21732.289999999921</v>
      </c>
      <c r="G108" s="46"/>
      <c r="H108" s="46"/>
      <c r="I108" s="150">
        <f t="shared" si="36"/>
        <v>0</v>
      </c>
      <c r="J108" s="99">
        <f t="shared" si="23"/>
        <v>0</v>
      </c>
      <c r="K108" s="11">
        <f t="shared" si="39"/>
        <v>821045.55</v>
      </c>
      <c r="L108" s="11">
        <f t="shared" si="37"/>
        <v>842777.84</v>
      </c>
      <c r="M108" s="155">
        <f t="shared" si="38"/>
        <v>102.6469043039086</v>
      </c>
      <c r="N108" s="100">
        <f t="shared" si="24"/>
        <v>21732.289999999921</v>
      </c>
    </row>
    <row r="109" spans="1:14" s="58" customFormat="1" ht="27" customHeight="1">
      <c r="A109" s="119">
        <v>2720</v>
      </c>
      <c r="B109" s="120" t="s">
        <v>290</v>
      </c>
      <c r="C109" s="109">
        <v>32365769.350000001</v>
      </c>
      <c r="D109" s="275">
        <v>31187681.82</v>
      </c>
      <c r="E109" s="155">
        <f t="shared" si="34"/>
        <v>96.360081797344947</v>
      </c>
      <c r="F109" s="98">
        <f t="shared" si="22"/>
        <v>-1178087.5300000012</v>
      </c>
      <c r="G109" s="151">
        <v>407510</v>
      </c>
      <c r="H109" s="275">
        <v>186110</v>
      </c>
      <c r="I109" s="150">
        <f t="shared" si="36"/>
        <v>45.67004490687345</v>
      </c>
      <c r="J109" s="99">
        <f t="shared" si="23"/>
        <v>-221400</v>
      </c>
      <c r="K109" s="11">
        <f t="shared" si="39"/>
        <v>32773279.350000001</v>
      </c>
      <c r="L109" s="11">
        <f t="shared" si="37"/>
        <v>31373791.82</v>
      </c>
      <c r="M109" s="155">
        <f t="shared" si="38"/>
        <v>95.729790982909364</v>
      </c>
      <c r="N109" s="100">
        <f t="shared" si="24"/>
        <v>-1399487.5300000012</v>
      </c>
    </row>
    <row r="110" spans="1:14" s="58" customFormat="1" ht="21" customHeight="1">
      <c r="A110" s="119">
        <v>2730</v>
      </c>
      <c r="B110" s="120" t="s">
        <v>165</v>
      </c>
      <c r="C110" s="109">
        <v>33280071.079999998</v>
      </c>
      <c r="D110" s="275">
        <v>35041164.090000004</v>
      </c>
      <c r="E110" s="155">
        <f t="shared" si="34"/>
        <v>105.29173452113913</v>
      </c>
      <c r="F110" s="98">
        <f t="shared" si="22"/>
        <v>1761093.0100000054</v>
      </c>
      <c r="G110" s="109">
        <v>3195</v>
      </c>
      <c r="H110" s="109"/>
      <c r="I110" s="150">
        <f t="shared" si="36"/>
        <v>0</v>
      </c>
      <c r="J110" s="99">
        <f t="shared" si="23"/>
        <v>-3195</v>
      </c>
      <c r="K110" s="11">
        <f t="shared" si="39"/>
        <v>33283266.079999998</v>
      </c>
      <c r="L110" s="11">
        <f t="shared" si="37"/>
        <v>35041164.090000004</v>
      </c>
      <c r="M110" s="155">
        <f t="shared" si="38"/>
        <v>105.28162712690126</v>
      </c>
      <c r="N110" s="100">
        <f t="shared" si="24"/>
        <v>1757898.0100000054</v>
      </c>
    </row>
    <row r="111" spans="1:14" s="2" customFormat="1" ht="19.899999999999999" customHeight="1">
      <c r="A111" s="84">
        <v>2800</v>
      </c>
      <c r="B111" s="117" t="s">
        <v>166</v>
      </c>
      <c r="C111" s="254">
        <v>1669970.06</v>
      </c>
      <c r="D111" s="276">
        <v>1177390.3700000001</v>
      </c>
      <c r="E111" s="154">
        <f t="shared" si="34"/>
        <v>70.503681365401249</v>
      </c>
      <c r="F111" s="93">
        <f t="shared" si="22"/>
        <v>-492579.68999999994</v>
      </c>
      <c r="G111" s="308">
        <v>435851.14</v>
      </c>
      <c r="H111" s="275">
        <v>238065.85</v>
      </c>
      <c r="I111" s="149">
        <f t="shared" si="36"/>
        <v>54.620907954949935</v>
      </c>
      <c r="J111" s="94">
        <f t="shared" si="23"/>
        <v>-197785.29</v>
      </c>
      <c r="K111" s="9">
        <f t="shared" si="39"/>
        <v>2105821.2000000002</v>
      </c>
      <c r="L111" s="9">
        <f t="shared" si="37"/>
        <v>1415456.2200000002</v>
      </c>
      <c r="M111" s="154">
        <f t="shared" si="38"/>
        <v>67.216353411201297</v>
      </c>
      <c r="N111" s="95">
        <f t="shared" si="24"/>
        <v>-690364.98</v>
      </c>
    </row>
    <row r="112" spans="1:14" s="2" customFormat="1" ht="25.9" customHeight="1">
      <c r="A112" s="123" t="s">
        <v>342</v>
      </c>
      <c r="B112" s="117" t="s">
        <v>167</v>
      </c>
      <c r="C112" s="92">
        <f>C113+C124</f>
        <v>0</v>
      </c>
      <c r="D112" s="92">
        <f>D113+D124</f>
        <v>38986018</v>
      </c>
      <c r="E112" s="154">
        <f t="shared" si="34"/>
        <v>0</v>
      </c>
      <c r="F112" s="93">
        <f t="shared" si="22"/>
        <v>38986018</v>
      </c>
      <c r="G112" s="92">
        <f>G113+G124</f>
        <v>219268314.62</v>
      </c>
      <c r="H112" s="92">
        <f>H113+H124</f>
        <v>122976921.03999999</v>
      </c>
      <c r="I112" s="149">
        <f t="shared" si="36"/>
        <v>56.085130791981271</v>
      </c>
      <c r="J112" s="94">
        <f t="shared" si="23"/>
        <v>-96291393.580000013</v>
      </c>
      <c r="K112" s="92">
        <f>K113+K124</f>
        <v>219268314.62</v>
      </c>
      <c r="L112" s="92">
        <f>L113+L124</f>
        <v>161962939.03999999</v>
      </c>
      <c r="M112" s="154">
        <f t="shared" si="38"/>
        <v>73.865181716148854</v>
      </c>
      <c r="N112" s="95">
        <f t="shared" si="24"/>
        <v>-57305375.580000013</v>
      </c>
    </row>
    <row r="113" spans="1:14" s="2" customFormat="1" ht="21.6" customHeight="1">
      <c r="A113" s="123" t="s">
        <v>168</v>
      </c>
      <c r="B113" s="117" t="s">
        <v>169</v>
      </c>
      <c r="C113" s="92">
        <f>C114+C115+C117+C120+C122</f>
        <v>0</v>
      </c>
      <c r="D113" s="92">
        <f>D114+D115+D117+D120+D122</f>
        <v>0</v>
      </c>
      <c r="E113" s="154">
        <f t="shared" si="34"/>
        <v>0</v>
      </c>
      <c r="F113" s="92">
        <f>F114+F115+F117+F120</f>
        <v>0</v>
      </c>
      <c r="G113" s="92">
        <f>G114+G115+G117+G120+G122+G123</f>
        <v>150191259.62</v>
      </c>
      <c r="H113" s="92">
        <f>H114+H115+H117+H120+H122+H123</f>
        <v>55930061.579999998</v>
      </c>
      <c r="I113" s="149">
        <f t="shared" si="36"/>
        <v>37.239225319442056</v>
      </c>
      <c r="J113" s="92">
        <f>J114+J115+J117+J120</f>
        <v>-94261198.040000007</v>
      </c>
      <c r="K113" s="92">
        <f>K114+K115+K117+K120+K122</f>
        <v>150191259.62</v>
      </c>
      <c r="L113" s="92">
        <f>L114+L115+L117+L120+L122</f>
        <v>55930061.579999998</v>
      </c>
      <c r="M113" s="154">
        <f t="shared" si="38"/>
        <v>37.239225319442056</v>
      </c>
      <c r="N113" s="95">
        <f t="shared" si="24"/>
        <v>-94261198.040000007</v>
      </c>
    </row>
    <row r="114" spans="1:14" ht="40.9" customHeight="1">
      <c r="A114" s="124" t="s">
        <v>170</v>
      </c>
      <c r="B114" s="120" t="s">
        <v>171</v>
      </c>
      <c r="C114" s="81"/>
      <c r="D114" s="81"/>
      <c r="E114" s="155">
        <f t="shared" si="34"/>
        <v>0</v>
      </c>
      <c r="F114" s="93">
        <f t="shared" si="22"/>
        <v>0</v>
      </c>
      <c r="G114" s="151">
        <v>64744903.799999997</v>
      </c>
      <c r="H114" s="275">
        <v>13425355.880000001</v>
      </c>
      <c r="I114" s="150">
        <f t="shared" si="36"/>
        <v>20.735772380590056</v>
      </c>
      <c r="J114" s="99">
        <f t="shared" si="23"/>
        <v>-51319547.919999994</v>
      </c>
      <c r="K114" s="11">
        <f t="shared" si="39"/>
        <v>64744903.799999997</v>
      </c>
      <c r="L114" s="11">
        <f t="shared" si="37"/>
        <v>13425355.880000001</v>
      </c>
      <c r="M114" s="155">
        <f t="shared" si="38"/>
        <v>20.735772380590056</v>
      </c>
      <c r="N114" s="100">
        <f t="shared" si="24"/>
        <v>-51319547.919999994</v>
      </c>
    </row>
    <row r="115" spans="1:14" s="2" customFormat="1" ht="37.9" customHeight="1">
      <c r="A115" s="123" t="s">
        <v>172</v>
      </c>
      <c r="B115" s="117" t="s">
        <v>173</v>
      </c>
      <c r="C115" s="92">
        <f>C116</f>
        <v>0</v>
      </c>
      <c r="D115" s="92">
        <f>D116</f>
        <v>0</v>
      </c>
      <c r="E115" s="154">
        <f t="shared" si="34"/>
        <v>0</v>
      </c>
      <c r="F115" s="93">
        <f t="shared" si="22"/>
        <v>0</v>
      </c>
      <c r="G115" s="92">
        <f>G116</f>
        <v>37769465.25</v>
      </c>
      <c r="H115" s="92">
        <f>H116</f>
        <v>6861266.2599999998</v>
      </c>
      <c r="I115" s="149">
        <f t="shared" si="36"/>
        <v>18.166172633328454</v>
      </c>
      <c r="J115" s="94">
        <f t="shared" si="23"/>
        <v>-30908198.990000002</v>
      </c>
      <c r="K115" s="92">
        <f>K116</f>
        <v>37769465.25</v>
      </c>
      <c r="L115" s="92">
        <f>L116</f>
        <v>6861266.2599999998</v>
      </c>
      <c r="M115" s="154">
        <f t="shared" si="38"/>
        <v>18.166172633328454</v>
      </c>
      <c r="N115" s="95">
        <f t="shared" si="24"/>
        <v>-30908198.990000002</v>
      </c>
    </row>
    <row r="116" spans="1:14" ht="41.45" customHeight="1">
      <c r="A116" s="124" t="s">
        <v>174</v>
      </c>
      <c r="B116" s="120" t="s">
        <v>175</v>
      </c>
      <c r="C116" s="81"/>
      <c r="D116" s="81"/>
      <c r="E116" s="155">
        <f t="shared" si="34"/>
        <v>0</v>
      </c>
      <c r="F116" s="93">
        <f t="shared" si="22"/>
        <v>0</v>
      </c>
      <c r="G116" s="109">
        <v>37769465.25</v>
      </c>
      <c r="H116" s="275">
        <v>6861266.2599999998</v>
      </c>
      <c r="I116" s="150">
        <f t="shared" si="36"/>
        <v>18.166172633328454</v>
      </c>
      <c r="J116" s="99">
        <f t="shared" si="23"/>
        <v>-30908198.990000002</v>
      </c>
      <c r="K116" s="11">
        <f t="shared" si="39"/>
        <v>37769465.25</v>
      </c>
      <c r="L116" s="11">
        <f t="shared" si="37"/>
        <v>6861266.2599999998</v>
      </c>
      <c r="M116" s="155">
        <f t="shared" si="38"/>
        <v>18.166172633328454</v>
      </c>
      <c r="N116" s="100">
        <f t="shared" si="24"/>
        <v>-30908198.990000002</v>
      </c>
    </row>
    <row r="117" spans="1:14" s="2" customFormat="1" ht="27.6" customHeight="1">
      <c r="A117" s="123" t="s">
        <v>176</v>
      </c>
      <c r="B117" s="117" t="s">
        <v>177</v>
      </c>
      <c r="C117" s="92">
        <f>C119+C118</f>
        <v>0</v>
      </c>
      <c r="D117" s="92">
        <f>D119+D118</f>
        <v>0</v>
      </c>
      <c r="E117" s="155">
        <f t="shared" si="34"/>
        <v>0</v>
      </c>
      <c r="F117" s="92">
        <f>F119+F118</f>
        <v>0</v>
      </c>
      <c r="G117" s="92">
        <f>G119+G118</f>
        <v>9645535.9900000002</v>
      </c>
      <c r="H117" s="92">
        <f>H119+H118</f>
        <v>10051813.949999999</v>
      </c>
      <c r="I117" s="150">
        <f t="shared" si="36"/>
        <v>104.21208277509106</v>
      </c>
      <c r="J117" s="92">
        <f>J119+J118</f>
        <v>406277.9599999995</v>
      </c>
      <c r="K117" s="92">
        <f>K119+K118</f>
        <v>9645535.9900000002</v>
      </c>
      <c r="L117" s="92">
        <f>L119+L118</f>
        <v>10051813.949999999</v>
      </c>
      <c r="M117" s="154">
        <f t="shared" si="38"/>
        <v>104.21208277509106</v>
      </c>
      <c r="N117" s="92">
        <f>N119+N118</f>
        <v>406277.9599999995</v>
      </c>
    </row>
    <row r="118" spans="1:14" s="2" customFormat="1" ht="33.75" customHeight="1">
      <c r="A118" s="124">
        <v>3131</v>
      </c>
      <c r="B118" s="120" t="s">
        <v>312</v>
      </c>
      <c r="C118" s="92"/>
      <c r="D118" s="92"/>
      <c r="E118" s="155">
        <f t="shared" si="34"/>
        <v>0</v>
      </c>
      <c r="F118" s="93">
        <f t="shared" si="22"/>
        <v>0</v>
      </c>
      <c r="G118" s="191"/>
      <c r="H118" s="197">
        <v>2704779.6</v>
      </c>
      <c r="I118" s="150">
        <f t="shared" si="36"/>
        <v>0</v>
      </c>
      <c r="J118" s="99">
        <f t="shared" si="23"/>
        <v>2704779.6</v>
      </c>
      <c r="K118" s="11">
        <f>C118+G118</f>
        <v>0</v>
      </c>
      <c r="L118" s="11">
        <f>D118+H118</f>
        <v>2704779.6</v>
      </c>
      <c r="M118" s="155">
        <f>IF(K118=0,0,L118/K118*100)</f>
        <v>0</v>
      </c>
      <c r="N118" s="100">
        <f>L118-K118</f>
        <v>2704779.6</v>
      </c>
    </row>
    <row r="119" spans="1:14" s="58" customFormat="1" ht="21.6" customHeight="1">
      <c r="A119" s="124" t="s">
        <v>178</v>
      </c>
      <c r="B119" s="120" t="s">
        <v>179</v>
      </c>
      <c r="C119" s="81"/>
      <c r="D119" s="81"/>
      <c r="E119" s="155">
        <f t="shared" si="34"/>
        <v>0</v>
      </c>
      <c r="F119" s="98">
        <f t="shared" si="22"/>
        <v>0</v>
      </c>
      <c r="G119" s="151">
        <v>9645535.9900000002</v>
      </c>
      <c r="H119" s="275">
        <v>7347034.3499999996</v>
      </c>
      <c r="I119" s="150">
        <f t="shared" si="36"/>
        <v>76.170306736888762</v>
      </c>
      <c r="J119" s="99">
        <f t="shared" si="23"/>
        <v>-2298501.6400000006</v>
      </c>
      <c r="K119" s="11">
        <f t="shared" si="39"/>
        <v>9645535.9900000002</v>
      </c>
      <c r="L119" s="11">
        <f t="shared" si="37"/>
        <v>7347034.3499999996</v>
      </c>
      <c r="M119" s="155">
        <f t="shared" si="38"/>
        <v>76.170306736888762</v>
      </c>
      <c r="N119" s="100">
        <f t="shared" si="24"/>
        <v>-2298501.6400000006</v>
      </c>
    </row>
    <row r="120" spans="1:14" s="2" customFormat="1" ht="24" customHeight="1">
      <c r="A120" s="123" t="s">
        <v>180</v>
      </c>
      <c r="B120" s="117" t="s">
        <v>181</v>
      </c>
      <c r="C120" s="92">
        <f>C121</f>
        <v>0</v>
      </c>
      <c r="D120" s="92">
        <f>D121</f>
        <v>0</v>
      </c>
      <c r="E120" s="155">
        <f t="shared" si="34"/>
        <v>0</v>
      </c>
      <c r="F120" s="92">
        <f>F121</f>
        <v>0</v>
      </c>
      <c r="G120" s="92">
        <f>G121</f>
        <v>38031354.579999998</v>
      </c>
      <c r="H120" s="92">
        <f>H121</f>
        <v>25591625.489999998</v>
      </c>
      <c r="I120" s="149">
        <f t="shared" si="36"/>
        <v>67.290859798767656</v>
      </c>
      <c r="J120" s="92">
        <f>J121</f>
        <v>-12439729.09</v>
      </c>
      <c r="K120" s="92">
        <f>K121</f>
        <v>38031354.579999998</v>
      </c>
      <c r="L120" s="92">
        <f>L121</f>
        <v>25591625.489999998</v>
      </c>
      <c r="M120" s="154">
        <f t="shared" si="38"/>
        <v>67.290859798767656</v>
      </c>
      <c r="N120" s="92">
        <f>N121</f>
        <v>-12439729.09</v>
      </c>
    </row>
    <row r="121" spans="1:14" ht="40.9" customHeight="1">
      <c r="A121" s="124" t="s">
        <v>182</v>
      </c>
      <c r="B121" s="120" t="s">
        <v>183</v>
      </c>
      <c r="C121" s="81"/>
      <c r="D121" s="81"/>
      <c r="E121" s="155">
        <f t="shared" si="34"/>
        <v>0</v>
      </c>
      <c r="F121" s="93">
        <f t="shared" si="22"/>
        <v>0</v>
      </c>
      <c r="G121" s="151">
        <v>38031354.579999998</v>
      </c>
      <c r="H121" s="275">
        <v>25591625.489999998</v>
      </c>
      <c r="I121" s="150">
        <f t="shared" si="36"/>
        <v>67.290859798767656</v>
      </c>
      <c r="J121" s="99">
        <f t="shared" si="23"/>
        <v>-12439729.09</v>
      </c>
      <c r="K121" s="11">
        <f t="shared" si="39"/>
        <v>38031354.579999998</v>
      </c>
      <c r="L121" s="11">
        <f t="shared" si="37"/>
        <v>25591625.489999998</v>
      </c>
      <c r="M121" s="155">
        <f t="shared" si="38"/>
        <v>67.290859798767656</v>
      </c>
      <c r="N121" s="100">
        <f t="shared" si="24"/>
        <v>-12439729.09</v>
      </c>
    </row>
    <row r="122" spans="1:14" ht="40.9" hidden="1" customHeight="1">
      <c r="A122" s="123">
        <v>3160</v>
      </c>
      <c r="B122" s="117" t="s">
        <v>347</v>
      </c>
      <c r="C122" s="80"/>
      <c r="D122" s="80"/>
      <c r="E122" s="155">
        <f>IF(C122=0,0,D122/C122*100)</f>
        <v>0</v>
      </c>
      <c r="F122" s="93">
        <f>D122-C122</f>
        <v>0</v>
      </c>
      <c r="G122" s="309"/>
      <c r="H122" s="198"/>
      <c r="I122" s="150">
        <f>IF(G122=0,0,H122/G122*100)</f>
        <v>0</v>
      </c>
      <c r="J122" s="99">
        <f>H122-G122</f>
        <v>0</v>
      </c>
      <c r="K122" s="11">
        <f>C122+G122</f>
        <v>0</v>
      </c>
      <c r="L122" s="11">
        <f>D122+H122</f>
        <v>0</v>
      </c>
      <c r="M122" s="155">
        <f>IF(K122=0,0,L122/K122*100)</f>
        <v>0</v>
      </c>
      <c r="N122" s="100">
        <f>L122-K122</f>
        <v>0</v>
      </c>
    </row>
    <row r="123" spans="1:14" ht="40.9" customHeight="1">
      <c r="A123" s="229">
        <v>3160</v>
      </c>
      <c r="B123" s="230" t="s">
        <v>347</v>
      </c>
      <c r="C123" s="80"/>
      <c r="D123" s="80"/>
      <c r="E123" s="155">
        <f>IF(C123=0,0,D123/C123*100)</f>
        <v>0</v>
      </c>
      <c r="F123" s="93">
        <f>D123-C123</f>
        <v>0</v>
      </c>
      <c r="G123" s="198"/>
      <c r="H123" s="198"/>
      <c r="I123" s="150">
        <f>IF(G123=0,0,H123/G123*100)</f>
        <v>0</v>
      </c>
      <c r="J123" s="99">
        <f>H123-G123</f>
        <v>0</v>
      </c>
      <c r="K123" s="11">
        <f>C123+G123</f>
        <v>0</v>
      </c>
      <c r="L123" s="11">
        <f>D123+H123</f>
        <v>0</v>
      </c>
      <c r="M123" s="155">
        <f>IF(K123=0,0,L123/K123*100)</f>
        <v>0</v>
      </c>
      <c r="N123" s="100">
        <f>L123-K123</f>
        <v>0</v>
      </c>
    </row>
    <row r="124" spans="1:14" s="2" customFormat="1" ht="24" customHeight="1">
      <c r="A124" s="123" t="s">
        <v>466</v>
      </c>
      <c r="B124" s="117" t="s">
        <v>467</v>
      </c>
      <c r="C124" s="92">
        <f>C125+C126+C127</f>
        <v>0</v>
      </c>
      <c r="D124" s="92">
        <f>D125+D126+D127</f>
        <v>38986018</v>
      </c>
      <c r="E124" s="155">
        <f t="shared" si="34"/>
        <v>0</v>
      </c>
      <c r="F124" s="92">
        <f>F125+F126+F127</f>
        <v>38986018</v>
      </c>
      <c r="G124" s="92">
        <f>G125+G126+G127</f>
        <v>69077055</v>
      </c>
      <c r="H124" s="92">
        <f>H125+H126+H127</f>
        <v>67046859.460000001</v>
      </c>
      <c r="I124" s="149">
        <f t="shared" si="36"/>
        <v>97.06096975327047</v>
      </c>
      <c r="J124" s="92">
        <f>J125+J126+J127</f>
        <v>-2030195.54</v>
      </c>
      <c r="K124" s="92">
        <f>K125+K126+K127</f>
        <v>69077055</v>
      </c>
      <c r="L124" s="92">
        <f>L125+L126+L127</f>
        <v>106032877.45999999</v>
      </c>
      <c r="M124" s="154">
        <f t="shared" si="38"/>
        <v>153.49941809186856</v>
      </c>
      <c r="N124" s="95">
        <f t="shared" si="24"/>
        <v>36955822.459999993</v>
      </c>
    </row>
    <row r="125" spans="1:14" s="58" customFormat="1" ht="35.450000000000003" customHeight="1">
      <c r="A125" s="124" t="s">
        <v>468</v>
      </c>
      <c r="B125" s="120" t="s">
        <v>313</v>
      </c>
      <c r="C125" s="81"/>
      <c r="D125" s="81"/>
      <c r="E125" s="155">
        <f t="shared" si="34"/>
        <v>0</v>
      </c>
      <c r="F125" s="98">
        <f t="shared" si="22"/>
        <v>0</v>
      </c>
      <c r="G125" s="151">
        <v>1220895</v>
      </c>
      <c r="H125" s="275">
        <v>6633559.46</v>
      </c>
      <c r="I125" s="150">
        <f t="shared" si="36"/>
        <v>543.33578727081363</v>
      </c>
      <c r="J125" s="99">
        <f t="shared" si="23"/>
        <v>5412664.46</v>
      </c>
      <c r="K125" s="11">
        <f t="shared" si="39"/>
        <v>1220895</v>
      </c>
      <c r="L125" s="11">
        <f t="shared" si="37"/>
        <v>6633559.46</v>
      </c>
      <c r="M125" s="155">
        <f t="shared" si="38"/>
        <v>543.33578727081363</v>
      </c>
      <c r="N125" s="100">
        <f t="shared" si="24"/>
        <v>5412664.46</v>
      </c>
    </row>
    <row r="126" spans="1:14" s="58" customFormat="1" ht="36.6" customHeight="1">
      <c r="A126" s="124" t="s">
        <v>314</v>
      </c>
      <c r="B126" s="120" t="s">
        <v>315</v>
      </c>
      <c r="C126" s="46"/>
      <c r="D126" s="227">
        <v>38986018</v>
      </c>
      <c r="E126" s="155">
        <f t="shared" si="34"/>
        <v>0</v>
      </c>
      <c r="F126" s="98">
        <f t="shared" si="22"/>
        <v>38986018</v>
      </c>
      <c r="G126" s="109">
        <v>67856160</v>
      </c>
      <c r="H126" s="109">
        <v>60413300</v>
      </c>
      <c r="I126" s="150">
        <f t="shared" si="36"/>
        <v>89.031415865560319</v>
      </c>
      <c r="J126" s="99">
        <f t="shared" si="23"/>
        <v>-7442860</v>
      </c>
      <c r="K126" s="11">
        <f t="shared" si="39"/>
        <v>67856160</v>
      </c>
      <c r="L126" s="11">
        <f t="shared" si="37"/>
        <v>99399318</v>
      </c>
      <c r="M126" s="155">
        <f t="shared" si="38"/>
        <v>146.48532719800235</v>
      </c>
      <c r="N126" s="100">
        <f t="shared" si="24"/>
        <v>31543158</v>
      </c>
    </row>
    <row r="127" spans="1:14" s="58" customFormat="1" ht="36.6" customHeight="1">
      <c r="A127" s="124">
        <v>3240</v>
      </c>
      <c r="B127" s="120" t="s">
        <v>550</v>
      </c>
      <c r="C127" s="46"/>
      <c r="D127" s="236"/>
      <c r="E127" s="155"/>
      <c r="F127" s="98"/>
      <c r="G127" s="310"/>
      <c r="H127" s="109"/>
      <c r="I127" s="150">
        <f t="shared" si="36"/>
        <v>0</v>
      </c>
      <c r="J127" s="99">
        <f>H127-G127</f>
        <v>0</v>
      </c>
      <c r="K127" s="11">
        <f>C127+G127</f>
        <v>0</v>
      </c>
      <c r="L127" s="11">
        <f>D127+H127</f>
        <v>0</v>
      </c>
      <c r="M127" s="155">
        <f>IF(K127=0,0,L127/K127*100)</f>
        <v>0</v>
      </c>
      <c r="N127" s="100">
        <f>L127-K127</f>
        <v>0</v>
      </c>
    </row>
    <row r="128" spans="1:14" s="60" customFormat="1" ht="22.9" customHeight="1">
      <c r="A128" s="125"/>
      <c r="B128" s="104" t="s">
        <v>316</v>
      </c>
      <c r="C128" s="106">
        <f>SUM(C129:C132)</f>
        <v>6484364</v>
      </c>
      <c r="D128" s="106">
        <f>SUM(D129:D132)</f>
        <v>4036900</v>
      </c>
      <c r="E128" s="153">
        <f t="shared" si="34"/>
        <v>62.255912838946116</v>
      </c>
      <c r="F128" s="105">
        <f>SUM(F129:F132)</f>
        <v>-2447464</v>
      </c>
      <c r="G128" s="106">
        <f>SUM(G129:G132)</f>
        <v>-2546971.2599999998</v>
      </c>
      <c r="H128" s="106">
        <f>SUM(H129:H132)</f>
        <v>-2846175.38</v>
      </c>
      <c r="I128" s="105">
        <f>SUM(I129:I132)</f>
        <v>368.86483506663728</v>
      </c>
      <c r="J128" s="107">
        <f t="shared" si="23"/>
        <v>-299204.12000000011</v>
      </c>
      <c r="K128" s="105">
        <f>SUM(K129:K132)</f>
        <v>3937392.74</v>
      </c>
      <c r="L128" s="105">
        <f>SUM(L129:L132)</f>
        <v>1190724.6200000001</v>
      </c>
      <c r="M128" s="153">
        <f t="shared" si="38"/>
        <v>30.24144906611475</v>
      </c>
      <c r="N128" s="105">
        <f t="shared" si="24"/>
        <v>-2746668.12</v>
      </c>
    </row>
    <row r="129" spans="1:14" ht="69.599999999999994" customHeight="1">
      <c r="A129" s="119" t="s">
        <v>150</v>
      </c>
      <c r="B129" s="126" t="s">
        <v>54</v>
      </c>
      <c r="C129" s="42">
        <v>1459364</v>
      </c>
      <c r="D129" s="228"/>
      <c r="E129" s="155">
        <f t="shared" si="34"/>
        <v>0</v>
      </c>
      <c r="F129" s="98">
        <f t="shared" si="22"/>
        <v>-1459364</v>
      </c>
      <c r="G129" s="127"/>
      <c r="H129" s="127"/>
      <c r="I129" s="150">
        <f t="shared" si="36"/>
        <v>0</v>
      </c>
      <c r="J129" s="99">
        <f t="shared" si="23"/>
        <v>0</v>
      </c>
      <c r="K129" s="11">
        <f t="shared" si="39"/>
        <v>1459364</v>
      </c>
      <c r="L129" s="11">
        <f t="shared" si="37"/>
        <v>0</v>
      </c>
      <c r="M129" s="155">
        <f t="shared" si="38"/>
        <v>0</v>
      </c>
      <c r="N129" s="100">
        <f t="shared" si="24"/>
        <v>-1459364</v>
      </c>
    </row>
    <row r="130" spans="1:14" ht="69" customHeight="1">
      <c r="A130" s="119" t="s">
        <v>151</v>
      </c>
      <c r="B130" s="126" t="s">
        <v>152</v>
      </c>
      <c r="C130" s="81"/>
      <c r="D130" s="151"/>
      <c r="E130" s="155">
        <f t="shared" si="34"/>
        <v>0</v>
      </c>
      <c r="F130" s="98">
        <f t="shared" si="22"/>
        <v>0</v>
      </c>
      <c r="G130" s="151">
        <v>-1621971.26</v>
      </c>
      <c r="H130" s="27">
        <v>-2186175.38</v>
      </c>
      <c r="I130" s="150">
        <f t="shared" si="36"/>
        <v>134.78508737571588</v>
      </c>
      <c r="J130" s="99">
        <f t="shared" si="23"/>
        <v>-564204.11999999988</v>
      </c>
      <c r="K130" s="11">
        <f t="shared" si="39"/>
        <v>-1621971.26</v>
      </c>
      <c r="L130" s="11">
        <f t="shared" si="37"/>
        <v>-2186175.38</v>
      </c>
      <c r="M130" s="155">
        <f t="shared" si="38"/>
        <v>134.78508737571588</v>
      </c>
      <c r="N130" s="100">
        <f t="shared" si="24"/>
        <v>-564204.11999999988</v>
      </c>
    </row>
    <row r="131" spans="1:14" ht="58.15" customHeight="1">
      <c r="A131" s="119" t="s">
        <v>153</v>
      </c>
      <c r="B131" s="126" t="s">
        <v>55</v>
      </c>
      <c r="C131" s="151">
        <v>5025000</v>
      </c>
      <c r="D131" s="227">
        <v>4036900</v>
      </c>
      <c r="E131" s="155">
        <f t="shared" si="34"/>
        <v>80.336318407960192</v>
      </c>
      <c r="F131" s="98">
        <f t="shared" ref="F131:F144" si="40">D131-C131</f>
        <v>-988100</v>
      </c>
      <c r="G131" s="151">
        <v>4825000</v>
      </c>
      <c r="H131" s="273">
        <v>5840000</v>
      </c>
      <c r="I131" s="150">
        <f t="shared" si="36"/>
        <v>121.03626943005182</v>
      </c>
      <c r="J131" s="99">
        <f t="shared" ref="J131:J144" si="41">H131-G131</f>
        <v>1015000</v>
      </c>
      <c r="K131" s="11">
        <f t="shared" si="39"/>
        <v>9850000</v>
      </c>
      <c r="L131" s="11">
        <f t="shared" si="37"/>
        <v>9876900</v>
      </c>
      <c r="M131" s="155">
        <f t="shared" si="38"/>
        <v>100.27309644670051</v>
      </c>
      <c r="N131" s="100">
        <f t="shared" ref="N131:N144" si="42">L131-K131</f>
        <v>26900</v>
      </c>
    </row>
    <row r="132" spans="1:14" ht="56.45" customHeight="1">
      <c r="A132" s="119" t="s">
        <v>154</v>
      </c>
      <c r="B132" s="126" t="s">
        <v>56</v>
      </c>
      <c r="C132" s="81"/>
      <c r="D132" s="81"/>
      <c r="E132" s="155">
        <f t="shared" si="34"/>
        <v>0</v>
      </c>
      <c r="F132" s="93">
        <f t="shared" si="40"/>
        <v>0</v>
      </c>
      <c r="G132" s="151">
        <v>-5750000</v>
      </c>
      <c r="H132" s="27">
        <v>-6500000</v>
      </c>
      <c r="I132" s="150">
        <f t="shared" si="36"/>
        <v>113.04347826086956</v>
      </c>
      <c r="J132" s="99">
        <f t="shared" si="41"/>
        <v>-750000</v>
      </c>
      <c r="K132" s="11">
        <f t="shared" si="39"/>
        <v>-5750000</v>
      </c>
      <c r="L132" s="11">
        <f t="shared" si="37"/>
        <v>-6500000</v>
      </c>
      <c r="M132" s="155">
        <f t="shared" si="38"/>
        <v>113.04347826086956</v>
      </c>
      <c r="N132" s="100">
        <f t="shared" si="42"/>
        <v>-750000</v>
      </c>
    </row>
    <row r="133" spans="1:14" s="2" customFormat="1" ht="54.6" customHeight="1">
      <c r="A133" s="110">
        <v>4000</v>
      </c>
      <c r="B133" s="128" t="s">
        <v>273</v>
      </c>
      <c r="C133" s="106">
        <f>C134</f>
        <v>6484364</v>
      </c>
      <c r="D133" s="106">
        <f>D134</f>
        <v>4036900</v>
      </c>
      <c r="E133" s="153">
        <f t="shared" si="34"/>
        <v>62.255912838946116</v>
      </c>
      <c r="F133" s="106">
        <f t="shared" si="40"/>
        <v>-2447464</v>
      </c>
      <c r="G133" s="106">
        <f>G134</f>
        <v>-2546971.2599999998</v>
      </c>
      <c r="H133" s="106">
        <f>H134</f>
        <v>-2846175.379999999</v>
      </c>
      <c r="I133" s="148">
        <f t="shared" si="36"/>
        <v>111.74744782946624</v>
      </c>
      <c r="J133" s="107">
        <f t="shared" si="41"/>
        <v>-299204.11999999918</v>
      </c>
      <c r="K133" s="105">
        <f>K134</f>
        <v>3937392.74</v>
      </c>
      <c r="L133" s="105">
        <f>L134</f>
        <v>1190724.620000001</v>
      </c>
      <c r="M133" s="153">
        <f t="shared" si="38"/>
        <v>30.241449066114779</v>
      </c>
      <c r="N133" s="105">
        <f t="shared" si="42"/>
        <v>-2746668.1199999992</v>
      </c>
    </row>
    <row r="134" spans="1:14" ht="22.9" customHeight="1">
      <c r="A134" s="108">
        <v>4100</v>
      </c>
      <c r="B134" s="112" t="s">
        <v>274</v>
      </c>
      <c r="C134" s="97">
        <f>C135+C137</f>
        <v>6484364</v>
      </c>
      <c r="D134" s="97">
        <f>D135+D137</f>
        <v>4036900</v>
      </c>
      <c r="E134" s="155">
        <f t="shared" si="34"/>
        <v>62.255912838946116</v>
      </c>
      <c r="F134" s="98">
        <f t="shared" si="40"/>
        <v>-2447464</v>
      </c>
      <c r="G134" s="81">
        <f>G135+G137</f>
        <v>-2546971.2599999998</v>
      </c>
      <c r="H134" s="81">
        <f>H135+H137</f>
        <v>-2846175.379999999</v>
      </c>
      <c r="I134" s="150">
        <f t="shared" si="36"/>
        <v>111.74744782946624</v>
      </c>
      <c r="J134" s="99">
        <f t="shared" si="41"/>
        <v>-299204.11999999918</v>
      </c>
      <c r="K134" s="11">
        <f t="shared" si="39"/>
        <v>3937392.74</v>
      </c>
      <c r="L134" s="11">
        <f t="shared" si="37"/>
        <v>1190724.620000001</v>
      </c>
      <c r="M134" s="155">
        <f t="shared" si="38"/>
        <v>30.241449066114779</v>
      </c>
      <c r="N134" s="100">
        <f t="shared" si="42"/>
        <v>-2746668.1199999992</v>
      </c>
    </row>
    <row r="135" spans="1:14" ht="21.6" customHeight="1">
      <c r="A135" s="108">
        <v>4110</v>
      </c>
      <c r="B135" s="112" t="s">
        <v>275</v>
      </c>
      <c r="C135" s="97">
        <f>C136</f>
        <v>6484364</v>
      </c>
      <c r="D135" s="97">
        <f>D136</f>
        <v>4036900</v>
      </c>
      <c r="E135" s="155">
        <f t="shared" si="34"/>
        <v>62.255912838946116</v>
      </c>
      <c r="F135" s="98">
        <f t="shared" si="40"/>
        <v>-2447464</v>
      </c>
      <c r="G135" s="81">
        <f>G136</f>
        <v>4825000</v>
      </c>
      <c r="H135" s="81">
        <f>H136</f>
        <v>5840000</v>
      </c>
      <c r="I135" s="150">
        <f t="shared" si="36"/>
        <v>121.03626943005182</v>
      </c>
      <c r="J135" s="99">
        <f t="shared" si="41"/>
        <v>1015000</v>
      </c>
      <c r="K135" s="11">
        <f t="shared" si="39"/>
        <v>11309364</v>
      </c>
      <c r="L135" s="11">
        <f t="shared" si="37"/>
        <v>9876900</v>
      </c>
      <c r="M135" s="155">
        <f t="shared" si="38"/>
        <v>87.333823546576099</v>
      </c>
      <c r="N135" s="100">
        <f t="shared" si="42"/>
        <v>-1432464</v>
      </c>
    </row>
    <row r="136" spans="1:14" ht="22.9" customHeight="1">
      <c r="A136" s="108">
        <v>4113</v>
      </c>
      <c r="B136" s="112" t="s">
        <v>276</v>
      </c>
      <c r="C136" s="97">
        <f>C129+C131</f>
        <v>6484364</v>
      </c>
      <c r="D136" s="97">
        <f>D129+D131</f>
        <v>4036900</v>
      </c>
      <c r="E136" s="155">
        <f t="shared" si="34"/>
        <v>62.255912838946116</v>
      </c>
      <c r="F136" s="98">
        <f t="shared" si="40"/>
        <v>-2447464</v>
      </c>
      <c r="G136" s="81">
        <f>G129+G131</f>
        <v>4825000</v>
      </c>
      <c r="H136" s="81">
        <f>H129+H131</f>
        <v>5840000</v>
      </c>
      <c r="I136" s="150">
        <f t="shared" si="36"/>
        <v>121.03626943005182</v>
      </c>
      <c r="J136" s="99">
        <f t="shared" si="41"/>
        <v>1015000</v>
      </c>
      <c r="K136" s="11">
        <f t="shared" si="39"/>
        <v>11309364</v>
      </c>
      <c r="L136" s="11">
        <f t="shared" si="37"/>
        <v>9876900</v>
      </c>
      <c r="M136" s="155">
        <f t="shared" si="38"/>
        <v>87.333823546576099</v>
      </c>
      <c r="N136" s="100">
        <f t="shared" si="42"/>
        <v>-1432464</v>
      </c>
    </row>
    <row r="137" spans="1:14" ht="24" customHeight="1">
      <c r="A137" s="108">
        <v>4120</v>
      </c>
      <c r="B137" s="112" t="s">
        <v>277</v>
      </c>
      <c r="C137" s="81"/>
      <c r="D137" s="81"/>
      <c r="E137" s="155">
        <f t="shared" si="34"/>
        <v>0</v>
      </c>
      <c r="F137" s="93">
        <f t="shared" si="40"/>
        <v>0</v>
      </c>
      <c r="G137" s="81">
        <f>G138</f>
        <v>-7371971.2599999998</v>
      </c>
      <c r="H137" s="81">
        <f>H138</f>
        <v>-8686175.379999999</v>
      </c>
      <c r="I137" s="150">
        <f t="shared" si="36"/>
        <v>117.82703802890299</v>
      </c>
      <c r="J137" s="99">
        <f t="shared" si="41"/>
        <v>-1314204.1199999992</v>
      </c>
      <c r="K137" s="11">
        <f t="shared" si="39"/>
        <v>-7371971.2599999998</v>
      </c>
      <c r="L137" s="11">
        <f t="shared" si="37"/>
        <v>-8686175.379999999</v>
      </c>
      <c r="M137" s="155">
        <f t="shared" si="38"/>
        <v>117.82703802890299</v>
      </c>
      <c r="N137" s="100">
        <f t="shared" si="42"/>
        <v>-1314204.1199999992</v>
      </c>
    </row>
    <row r="138" spans="1:14" ht="31.5">
      <c r="A138" s="108">
        <v>4123</v>
      </c>
      <c r="B138" s="112" t="s">
        <v>365</v>
      </c>
      <c r="C138" s="81"/>
      <c r="D138" s="81"/>
      <c r="E138" s="155">
        <f t="shared" si="34"/>
        <v>0</v>
      </c>
      <c r="F138" s="93">
        <f t="shared" si="40"/>
        <v>0</v>
      </c>
      <c r="G138" s="81">
        <f>G130+G132</f>
        <v>-7371971.2599999998</v>
      </c>
      <c r="H138" s="81">
        <f>H130+H132</f>
        <v>-8686175.379999999</v>
      </c>
      <c r="I138" s="150">
        <f t="shared" si="36"/>
        <v>117.82703802890299</v>
      </c>
      <c r="J138" s="99">
        <f t="shared" si="41"/>
        <v>-1314204.1199999992</v>
      </c>
      <c r="K138" s="11">
        <f t="shared" si="39"/>
        <v>-7371971.2599999998</v>
      </c>
      <c r="L138" s="11">
        <f t="shared" si="37"/>
        <v>-8686175.379999999</v>
      </c>
      <c r="M138" s="155">
        <f t="shared" si="38"/>
        <v>117.82703802890299</v>
      </c>
      <c r="N138" s="100">
        <f t="shared" si="42"/>
        <v>-1314204.1199999992</v>
      </c>
    </row>
    <row r="139" spans="1:14" s="2" customFormat="1" ht="38.450000000000003" customHeight="1">
      <c r="A139" s="125"/>
      <c r="B139" s="129" t="s">
        <v>366</v>
      </c>
      <c r="C139" s="106">
        <f>C6-C59-C128</f>
        <v>230001581.84000015</v>
      </c>
      <c r="D139" s="106">
        <f>D6-D59-D128</f>
        <v>355085671.80000007</v>
      </c>
      <c r="E139" s="153">
        <f t="shared" si="34"/>
        <v>154.38401290953479</v>
      </c>
      <c r="F139" s="106">
        <f t="shared" si="40"/>
        <v>125084089.95999992</v>
      </c>
      <c r="G139" s="106">
        <f>G6-G59-G128</f>
        <v>-25223116.990000002</v>
      </c>
      <c r="H139" s="106">
        <f>H6-H59-H128</f>
        <v>-42619206.659999989</v>
      </c>
      <c r="I139" s="148">
        <f t="shared" si="36"/>
        <v>168.9688339347467</v>
      </c>
      <c r="J139" s="107">
        <f t="shared" si="41"/>
        <v>-17396089.669999987</v>
      </c>
      <c r="K139" s="105">
        <f>K6-K59-K128</f>
        <v>204778464.85000014</v>
      </c>
      <c r="L139" s="105">
        <f>L6-L59-L128</f>
        <v>312466465.13999999</v>
      </c>
      <c r="M139" s="153">
        <f t="shared" si="38"/>
        <v>152.58756108406277</v>
      </c>
      <c r="N139" s="105">
        <f t="shared" si="42"/>
        <v>107688000.28999984</v>
      </c>
    </row>
    <row r="140" spans="1:14" ht="22.9" customHeight="1">
      <c r="A140" s="119">
        <v>602100</v>
      </c>
      <c r="B140" s="112" t="s">
        <v>460</v>
      </c>
      <c r="C140" s="151">
        <v>67447832.090000004</v>
      </c>
      <c r="D140" s="73">
        <v>170103383.58000001</v>
      </c>
      <c r="E140" s="155">
        <f t="shared" si="34"/>
        <v>252.19992742393865</v>
      </c>
      <c r="F140" s="98">
        <f t="shared" si="40"/>
        <v>102655551.49000001</v>
      </c>
      <c r="G140" s="204">
        <v>219051387.28</v>
      </c>
      <c r="H140" s="78">
        <v>117300844.29000001</v>
      </c>
      <c r="I140" s="150">
        <f t="shared" si="36"/>
        <v>53.549464236015773</v>
      </c>
      <c r="J140" s="99">
        <f t="shared" si="41"/>
        <v>-101750542.98999999</v>
      </c>
      <c r="K140" s="11">
        <f t="shared" si="39"/>
        <v>286499219.37</v>
      </c>
      <c r="L140" s="11">
        <f t="shared" si="37"/>
        <v>287404227.87</v>
      </c>
      <c r="M140" s="155">
        <f t="shared" si="38"/>
        <v>100.31588515388981</v>
      </c>
      <c r="N140" s="100">
        <f t="shared" si="42"/>
        <v>905008.5</v>
      </c>
    </row>
    <row r="141" spans="1:14" ht="24" customHeight="1">
      <c r="A141" s="119">
        <v>602200</v>
      </c>
      <c r="B141" s="112" t="s">
        <v>367</v>
      </c>
      <c r="C141" s="151">
        <v>243704100.63999999</v>
      </c>
      <c r="D141" s="73">
        <v>270579638.41000003</v>
      </c>
      <c r="E141" s="155">
        <f t="shared" si="34"/>
        <v>111.02793826588113</v>
      </c>
      <c r="F141" s="98">
        <f t="shared" si="40"/>
        <v>26875537.770000041</v>
      </c>
      <c r="G141" s="204">
        <v>247432589.86000001</v>
      </c>
      <c r="H141" s="78">
        <v>257240864.77000001</v>
      </c>
      <c r="I141" s="150">
        <f t="shared" si="36"/>
        <v>103.96401901445142</v>
      </c>
      <c r="J141" s="99">
        <f t="shared" si="41"/>
        <v>9808274.9099999964</v>
      </c>
      <c r="K141" s="11">
        <f t="shared" si="39"/>
        <v>491136690.5</v>
      </c>
      <c r="L141" s="11">
        <f t="shared" si="37"/>
        <v>527820503.18000007</v>
      </c>
      <c r="M141" s="155">
        <f t="shared" si="38"/>
        <v>107.46916558863771</v>
      </c>
      <c r="N141" s="100">
        <f t="shared" si="42"/>
        <v>36683812.680000067</v>
      </c>
    </row>
    <row r="142" spans="1:14" ht="50.45" customHeight="1">
      <c r="A142" s="119">
        <v>602400</v>
      </c>
      <c r="B142" s="112" t="s">
        <v>368</v>
      </c>
      <c r="C142" s="151">
        <v>-61391529.399999999</v>
      </c>
      <c r="D142" s="73">
        <v>-182926745.59999999</v>
      </c>
      <c r="E142" s="155">
        <f t="shared" si="34"/>
        <v>297.96740264952575</v>
      </c>
      <c r="F142" s="98">
        <f t="shared" si="40"/>
        <v>-121535216.19999999</v>
      </c>
      <c r="G142" s="204">
        <v>61391529.399999999</v>
      </c>
      <c r="H142" s="73">
        <v>182926745.59999999</v>
      </c>
      <c r="I142" s="150">
        <f t="shared" si="36"/>
        <v>297.96740264952575</v>
      </c>
      <c r="J142" s="99">
        <f t="shared" si="41"/>
        <v>121535216.19999999</v>
      </c>
      <c r="K142" s="11">
        <f t="shared" si="39"/>
        <v>0</v>
      </c>
      <c r="L142" s="11">
        <f t="shared" si="37"/>
        <v>0</v>
      </c>
      <c r="M142" s="155">
        <f t="shared" si="38"/>
        <v>0</v>
      </c>
      <c r="N142" s="100">
        <f t="shared" si="42"/>
        <v>0</v>
      </c>
    </row>
    <row r="143" spans="1:14" ht="50.45" customHeight="1">
      <c r="A143" s="195">
        <v>602302</v>
      </c>
      <c r="B143" s="194" t="s">
        <v>286</v>
      </c>
      <c r="C143" s="151">
        <v>7646216.1100000003</v>
      </c>
      <c r="D143" s="73"/>
      <c r="E143" s="155">
        <f>IF(C143=0,0,D143/C143*100)</f>
        <v>0</v>
      </c>
      <c r="F143" s="98">
        <f>D143-C143</f>
        <v>-7646216.1100000003</v>
      </c>
      <c r="G143" s="204">
        <v>-7646216.1100000003</v>
      </c>
      <c r="H143" s="151"/>
      <c r="I143" s="150">
        <f>IF(G143=0,0,H143/G143*100)</f>
        <v>0</v>
      </c>
      <c r="J143" s="99">
        <f>H143-G143</f>
        <v>7646216.1100000003</v>
      </c>
      <c r="K143" s="11">
        <f>C143+G143</f>
        <v>0</v>
      </c>
      <c r="L143" s="11">
        <f>D143+H143</f>
        <v>0</v>
      </c>
      <c r="M143" s="155">
        <f t="shared" si="38"/>
        <v>0</v>
      </c>
      <c r="N143" s="100">
        <f>L143-K143</f>
        <v>0</v>
      </c>
    </row>
    <row r="144" spans="1:14" ht="22.9" customHeight="1">
      <c r="A144" s="119">
        <v>602304</v>
      </c>
      <c r="B144" s="112" t="s">
        <v>369</v>
      </c>
      <c r="C144" s="307"/>
      <c r="D144" s="179">
        <v>-71682671.370000005</v>
      </c>
      <c r="E144" s="155">
        <f t="shared" si="34"/>
        <v>0</v>
      </c>
      <c r="F144" s="98">
        <f t="shared" si="40"/>
        <v>-71682671.370000005</v>
      </c>
      <c r="G144" s="204">
        <v>-140993.73000000001</v>
      </c>
      <c r="H144" s="179">
        <v>-367518.46</v>
      </c>
      <c r="I144" s="150">
        <f t="shared" si="36"/>
        <v>260.66298125455648</v>
      </c>
      <c r="J144" s="99">
        <f t="shared" si="41"/>
        <v>-226524.73</v>
      </c>
      <c r="K144" s="11">
        <f t="shared" si="39"/>
        <v>-140993.73000000001</v>
      </c>
      <c r="L144" s="11">
        <f t="shared" si="37"/>
        <v>-72050189.829999998</v>
      </c>
      <c r="M144" s="155">
        <f t="shared" si="38"/>
        <v>51101.697805994634</v>
      </c>
      <c r="N144" s="100">
        <f t="shared" si="42"/>
        <v>-71909196.099999994</v>
      </c>
    </row>
    <row r="145" spans="3:14"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</row>
    <row r="146" spans="3:14"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</row>
  </sheetData>
  <customSheetViews>
    <customSheetView guid="{85DC9BB0-28A9-4114-8FF0-A0FEF2049BAC}" zeroValues="0" printArea="1" hiddenRows="1">
      <pane xSplit="2" ySplit="5" topLeftCell="C60" activePane="bottomRight" state="frozen"/>
      <selection pane="bottomRight" activeCell="A62" sqref="A62:IV62"/>
      <colBreaks count="1" manualBreakCount="1">
        <brk id="14" max="1048575" man="1"/>
      </colBreaks>
      <pageMargins left="3.937007874015748E-2" right="3.937007874015748E-2" top="0.78740157480314965" bottom="0.43307086614173229" header="0" footer="0"/>
      <pageSetup paperSize="9" scale="62" orientation="landscape" r:id="rId1"/>
      <headerFooter alignWithMargins="0">
        <oddFooter>&amp;R&amp;P</oddFooter>
      </headerFooter>
    </customSheetView>
  </customSheetViews>
  <mergeCells count="19">
    <mergeCell ref="I2:J2"/>
    <mergeCell ref="H4:H5"/>
    <mergeCell ref="I4:I5"/>
    <mergeCell ref="K3:N3"/>
    <mergeCell ref="N4:N5"/>
    <mergeCell ref="K4:K5"/>
    <mergeCell ref="L4:L5"/>
    <mergeCell ref="M4:M5"/>
    <mergeCell ref="J4:J5"/>
    <mergeCell ref="A1:M1"/>
    <mergeCell ref="C4:C5"/>
    <mergeCell ref="D4:D5"/>
    <mergeCell ref="E4:E5"/>
    <mergeCell ref="G4:G5"/>
    <mergeCell ref="F4:F5"/>
    <mergeCell ref="C3:F3"/>
    <mergeCell ref="G3:J3"/>
    <mergeCell ref="A3:A5"/>
    <mergeCell ref="B3:B5"/>
  </mergeCells>
  <phoneticPr fontId="0" type="noConversion"/>
  <conditionalFormatting sqref="B33:B34">
    <cfRule type="expression" dxfId="9" priority="15" stopIfTrue="1">
      <formula>A33=1</formula>
    </cfRule>
  </conditionalFormatting>
  <conditionalFormatting sqref="B45">
    <cfRule type="expression" dxfId="8" priority="14" stopIfTrue="1">
      <formula>A45=1</formula>
    </cfRule>
  </conditionalFormatting>
  <conditionalFormatting sqref="B53">
    <cfRule type="expression" dxfId="7" priority="13" stopIfTrue="1">
      <formula>A53=1</formula>
    </cfRule>
  </conditionalFormatting>
  <conditionalFormatting sqref="B55">
    <cfRule type="expression" dxfId="6" priority="12" stopIfTrue="1">
      <formula>A55=1</formula>
    </cfRule>
  </conditionalFormatting>
  <conditionalFormatting sqref="D40:D42 D44:D52">
    <cfRule type="expression" dxfId="5" priority="11" stopIfTrue="1">
      <formula>XFD40=1</formula>
    </cfRule>
  </conditionalFormatting>
  <conditionalFormatting sqref="B46">
    <cfRule type="expression" dxfId="4" priority="9" stopIfTrue="1">
      <formula>A46=1</formula>
    </cfRule>
  </conditionalFormatting>
  <conditionalFormatting sqref="B49">
    <cfRule type="expression" dxfId="3" priority="7" stopIfTrue="1">
      <formula>A49=1</formula>
    </cfRule>
  </conditionalFormatting>
  <conditionalFormatting sqref="B50">
    <cfRule type="expression" dxfId="2" priority="5" stopIfTrue="1">
      <formula>A50=1</formula>
    </cfRule>
  </conditionalFormatting>
  <conditionalFormatting sqref="B54">
    <cfRule type="expression" dxfId="1" priority="3" stopIfTrue="1">
      <formula>A54=1</formula>
    </cfRule>
  </conditionalFormatting>
  <conditionalFormatting sqref="D53:D56">
    <cfRule type="expression" dxfId="0" priority="222" stopIfTrue="1">
      <formula>XFD54=1</formula>
    </cfRule>
  </conditionalFormatting>
  <pageMargins left="3.937007874015748E-2" right="3.937007874015748E-2" top="0.78740157480314965" bottom="0.43307086614173229" header="0" footer="0"/>
  <pageSetup paperSize="9" scale="62" orientation="landscape" r:id="rId2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F152-AF99-4370-8AE6-65D39E7AAA55}">
  <sheetPr>
    <tabColor indexed="13"/>
  </sheetPr>
  <dimension ref="A1:O149"/>
  <sheetViews>
    <sheetView showZeros="0" zoomScaleNormal="100" zoomScaleSheetLayoutView="50" workbookViewId="0">
      <pane xSplit="2" ySplit="4" topLeftCell="C71" activePane="bottomRight" state="frozen"/>
      <selection activeCell="H144" sqref="H144"/>
      <selection pane="topRight" activeCell="H144" sqref="H144"/>
      <selection pane="bottomLeft" activeCell="H144" sqref="H144"/>
      <selection pane="bottomRight" activeCell="C71" sqref="C71"/>
    </sheetView>
  </sheetViews>
  <sheetFormatPr defaultRowHeight="12.75"/>
  <cols>
    <col min="1" max="1" width="8.5703125" style="67" customWidth="1"/>
    <col min="2" max="2" width="59.7109375" style="69" customWidth="1"/>
    <col min="3" max="3" width="9.85546875" style="68" customWidth="1"/>
    <col min="4" max="4" width="10.28515625" style="68" customWidth="1"/>
    <col min="5" max="5" width="10" style="68" customWidth="1"/>
    <col min="6" max="6" width="10.140625" style="68" bestFit="1" customWidth="1"/>
    <col min="7" max="7" width="10.140625" style="68" customWidth="1"/>
    <col min="8" max="16384" width="9.140625" style="68"/>
  </cols>
  <sheetData>
    <row r="1" spans="1:12" ht="33.75" customHeight="1">
      <c r="A1" s="408" t="s">
        <v>625</v>
      </c>
      <c r="B1" s="408"/>
      <c r="C1" s="408"/>
      <c r="D1" s="408"/>
      <c r="E1" s="408"/>
      <c r="F1" s="409"/>
      <c r="G1" s="409"/>
    </row>
    <row r="2" spans="1:12" ht="15" customHeight="1">
      <c r="A2" s="160"/>
      <c r="B2" s="161"/>
      <c r="C2" s="62"/>
      <c r="D2" s="62"/>
      <c r="E2" s="62"/>
      <c r="F2" s="62"/>
      <c r="G2" s="162" t="s">
        <v>115</v>
      </c>
    </row>
    <row r="3" spans="1:12" s="365" customFormat="1" ht="18" customHeight="1">
      <c r="A3" s="401" t="s">
        <v>187</v>
      </c>
      <c r="B3" s="406" t="s">
        <v>17</v>
      </c>
      <c r="C3" s="410" t="s">
        <v>406</v>
      </c>
      <c r="D3" s="410"/>
      <c r="E3" s="410"/>
      <c r="F3" s="410"/>
      <c r="G3" s="410"/>
    </row>
    <row r="4" spans="1:12" s="365" customFormat="1" ht="61.9" customHeight="1">
      <c r="A4" s="401"/>
      <c r="B4" s="407"/>
      <c r="C4" s="366" t="s">
        <v>554</v>
      </c>
      <c r="D4" s="367" t="s">
        <v>626</v>
      </c>
      <c r="E4" s="367" t="s">
        <v>627</v>
      </c>
      <c r="F4" s="367" t="s">
        <v>628</v>
      </c>
      <c r="G4" s="366" t="s">
        <v>555</v>
      </c>
    </row>
    <row r="5" spans="1:12" s="63" customFormat="1" ht="30" customHeight="1">
      <c r="A5" s="181" t="s">
        <v>407</v>
      </c>
      <c r="B5" s="182" t="s">
        <v>408</v>
      </c>
      <c r="C5" s="183">
        <v>46340.59547</v>
      </c>
      <c r="D5" s="183">
        <v>35979.295469999997</v>
      </c>
      <c r="E5" s="183">
        <v>21794.74007</v>
      </c>
      <c r="F5" s="183">
        <v>14184.555399999997</v>
      </c>
      <c r="G5" s="183">
        <v>24545.855399999997</v>
      </c>
    </row>
    <row r="6" spans="1:12" ht="73.900000000000006" customHeight="1">
      <c r="A6" s="404" t="s">
        <v>480</v>
      </c>
      <c r="B6" s="164" t="s">
        <v>556</v>
      </c>
      <c r="C6" s="165">
        <v>2275</v>
      </c>
      <c r="D6" s="166">
        <v>2070</v>
      </c>
      <c r="E6" s="166">
        <v>210</v>
      </c>
      <c r="F6" s="166">
        <v>1860</v>
      </c>
      <c r="G6" s="165">
        <v>2065</v>
      </c>
      <c r="H6" s="68">
        <v>1</v>
      </c>
    </row>
    <row r="7" spans="1:12" ht="73.900000000000006" customHeight="1">
      <c r="A7" s="400"/>
      <c r="B7" s="164" t="s">
        <v>75</v>
      </c>
      <c r="C7" s="165">
        <v>25597.010309999998</v>
      </c>
      <c r="D7" s="166">
        <v>20727.010309999998</v>
      </c>
      <c r="E7" s="166">
        <v>12682.32791</v>
      </c>
      <c r="F7" s="166">
        <v>8044.6823999999979</v>
      </c>
      <c r="G7" s="165">
        <v>12914.682399999998</v>
      </c>
      <c r="H7" s="68">
        <v>1</v>
      </c>
    </row>
    <row r="8" spans="1:12" ht="62.25" customHeight="1">
      <c r="A8" s="163" t="s">
        <v>629</v>
      </c>
      <c r="B8" s="164" t="s">
        <v>558</v>
      </c>
      <c r="C8" s="165">
        <v>6580.3</v>
      </c>
      <c r="D8" s="166">
        <v>6580.3</v>
      </c>
      <c r="E8" s="166">
        <v>5967.3</v>
      </c>
      <c r="F8" s="166">
        <v>613</v>
      </c>
      <c r="G8" s="165">
        <v>613</v>
      </c>
      <c r="H8" s="68">
        <v>1</v>
      </c>
    </row>
    <row r="9" spans="1:12" ht="78.75">
      <c r="A9" s="168" t="s">
        <v>216</v>
      </c>
      <c r="B9" s="167" t="s">
        <v>559</v>
      </c>
      <c r="C9" s="165">
        <v>1949.6121600000001</v>
      </c>
      <c r="D9" s="166">
        <v>1949.6121600000001</v>
      </c>
      <c r="E9" s="166">
        <v>1949.6121600000001</v>
      </c>
      <c r="F9" s="166">
        <v>0</v>
      </c>
      <c r="G9" s="165">
        <v>0</v>
      </c>
      <c r="H9" s="68">
        <v>1</v>
      </c>
    </row>
    <row r="10" spans="1:12" ht="63">
      <c r="A10" s="163" t="s">
        <v>560</v>
      </c>
      <c r="B10" s="164" t="s">
        <v>561</v>
      </c>
      <c r="C10" s="165">
        <v>225</v>
      </c>
      <c r="D10" s="166">
        <v>200</v>
      </c>
      <c r="E10" s="166">
        <v>59</v>
      </c>
      <c r="F10" s="166">
        <v>141</v>
      </c>
      <c r="G10" s="165">
        <v>166</v>
      </c>
      <c r="H10" s="68">
        <v>1</v>
      </c>
    </row>
    <row r="11" spans="1:12" ht="62.45" customHeight="1">
      <c r="A11" s="237" t="s">
        <v>481</v>
      </c>
      <c r="B11" s="164" t="s">
        <v>562</v>
      </c>
      <c r="C11" s="165">
        <v>1700</v>
      </c>
      <c r="D11" s="166">
        <v>1040</v>
      </c>
      <c r="E11" s="166">
        <v>926.5</v>
      </c>
      <c r="F11" s="166">
        <v>113.5</v>
      </c>
      <c r="G11" s="165">
        <v>773.5</v>
      </c>
      <c r="H11" s="68">
        <v>1</v>
      </c>
    </row>
    <row r="12" spans="1:12" ht="36" customHeight="1">
      <c r="A12" s="163" t="s">
        <v>2</v>
      </c>
      <c r="B12" s="169" t="s">
        <v>549</v>
      </c>
      <c r="C12" s="165">
        <v>50</v>
      </c>
      <c r="D12" s="166">
        <v>50</v>
      </c>
      <c r="E12" s="166">
        <v>0</v>
      </c>
      <c r="F12" s="166">
        <v>50</v>
      </c>
      <c r="G12" s="165">
        <v>50</v>
      </c>
      <c r="H12" s="68">
        <v>1</v>
      </c>
    </row>
    <row r="13" spans="1:12" ht="76.150000000000006" customHeight="1">
      <c r="A13" s="168" t="s">
        <v>193</v>
      </c>
      <c r="B13" s="71" t="s">
        <v>76</v>
      </c>
      <c r="C13" s="165">
        <v>7963.6729999999998</v>
      </c>
      <c r="D13" s="166">
        <v>3362.373</v>
      </c>
      <c r="E13" s="166">
        <v>0</v>
      </c>
      <c r="F13" s="166">
        <v>3362.373</v>
      </c>
      <c r="G13" s="165">
        <v>7963.6729999999998</v>
      </c>
      <c r="H13" s="68">
        <v>1</v>
      </c>
    </row>
    <row r="14" spans="1:12" s="82" customFormat="1" ht="30" customHeight="1">
      <c r="A14" s="181" t="s">
        <v>409</v>
      </c>
      <c r="B14" s="182" t="s">
        <v>363</v>
      </c>
      <c r="C14" s="183">
        <v>32618.5</v>
      </c>
      <c r="D14" s="183">
        <v>20744.099999999999</v>
      </c>
      <c r="E14" s="183">
        <v>20721.099999999999</v>
      </c>
      <c r="F14" s="183">
        <v>23</v>
      </c>
      <c r="G14" s="183">
        <v>11897.4</v>
      </c>
      <c r="I14" s="83"/>
      <c r="J14" s="83"/>
      <c r="K14" s="83"/>
      <c r="L14" s="83"/>
    </row>
    <row r="15" spans="1:12" ht="65.45" customHeight="1">
      <c r="A15" s="163" t="s">
        <v>77</v>
      </c>
      <c r="B15" s="164" t="s">
        <v>563</v>
      </c>
      <c r="C15" s="165">
        <v>50</v>
      </c>
      <c r="D15" s="166">
        <v>0</v>
      </c>
      <c r="E15" s="166">
        <v>0</v>
      </c>
      <c r="F15" s="166">
        <v>0</v>
      </c>
      <c r="G15" s="165">
        <v>50</v>
      </c>
      <c r="H15" s="238">
        <v>1</v>
      </c>
    </row>
    <row r="16" spans="1:12" ht="40.5" customHeight="1">
      <c r="A16" s="163" t="s">
        <v>564</v>
      </c>
      <c r="B16" s="164" t="s">
        <v>303</v>
      </c>
      <c r="C16" s="165">
        <v>1883.9</v>
      </c>
      <c r="D16" s="166">
        <v>895.8</v>
      </c>
      <c r="E16" s="166">
        <v>872.8</v>
      </c>
      <c r="F16" s="166">
        <v>23</v>
      </c>
      <c r="G16" s="165">
        <v>1011.1000000000001</v>
      </c>
      <c r="H16" s="238">
        <v>1</v>
      </c>
    </row>
    <row r="17" spans="1:13" ht="82.15" customHeight="1">
      <c r="A17" s="163" t="s">
        <v>565</v>
      </c>
      <c r="B17" s="164" t="s">
        <v>556</v>
      </c>
      <c r="C17" s="165">
        <v>14421.5</v>
      </c>
      <c r="D17" s="166">
        <v>7297.5</v>
      </c>
      <c r="E17" s="166">
        <v>7297.5</v>
      </c>
      <c r="F17" s="166">
        <v>0</v>
      </c>
      <c r="G17" s="165">
        <v>7124</v>
      </c>
      <c r="H17" s="238"/>
    </row>
    <row r="18" spans="1:13" ht="58.15" customHeight="1">
      <c r="A18" s="163" t="s">
        <v>29</v>
      </c>
      <c r="B18" s="164" t="s">
        <v>304</v>
      </c>
      <c r="C18" s="165">
        <v>1233.8</v>
      </c>
      <c r="D18" s="166">
        <v>859.8</v>
      </c>
      <c r="E18" s="166">
        <v>859.8</v>
      </c>
      <c r="F18" s="166">
        <v>0</v>
      </c>
      <c r="G18" s="165">
        <v>374</v>
      </c>
      <c r="H18" s="238">
        <v>1</v>
      </c>
    </row>
    <row r="19" spans="1:13" ht="72" customHeight="1">
      <c r="A19" s="163" t="s">
        <v>630</v>
      </c>
      <c r="B19" s="164" t="s">
        <v>305</v>
      </c>
      <c r="C19" s="165">
        <v>12429.3</v>
      </c>
      <c r="D19" s="166">
        <v>9091</v>
      </c>
      <c r="E19" s="166">
        <v>9091</v>
      </c>
      <c r="F19" s="166">
        <v>0</v>
      </c>
      <c r="G19" s="165">
        <v>3338.2999999999993</v>
      </c>
      <c r="H19" s="238">
        <v>1</v>
      </c>
    </row>
    <row r="20" spans="1:13" ht="36.6" customHeight="1">
      <c r="A20" s="163"/>
      <c r="B20" s="277" t="s">
        <v>631</v>
      </c>
      <c r="C20" s="278">
        <v>300</v>
      </c>
      <c r="D20" s="279">
        <v>300</v>
      </c>
      <c r="E20" s="279">
        <v>300</v>
      </c>
      <c r="F20" s="279">
        <v>0</v>
      </c>
      <c r="G20" s="278">
        <v>0</v>
      </c>
      <c r="H20" s="238"/>
    </row>
    <row r="21" spans="1:13" ht="59.45" customHeight="1">
      <c r="A21" s="163" t="s">
        <v>630</v>
      </c>
      <c r="B21" s="164" t="s">
        <v>632</v>
      </c>
      <c r="C21" s="165">
        <v>1000</v>
      </c>
      <c r="D21" s="166">
        <v>1000</v>
      </c>
      <c r="E21" s="166">
        <v>1000</v>
      </c>
      <c r="F21" s="166">
        <v>0</v>
      </c>
      <c r="G21" s="165">
        <v>0</v>
      </c>
      <c r="H21" s="238">
        <v>1</v>
      </c>
    </row>
    <row r="22" spans="1:13" ht="90" customHeight="1">
      <c r="A22" s="163" t="s">
        <v>630</v>
      </c>
      <c r="B22" s="171" t="s">
        <v>633</v>
      </c>
      <c r="C22" s="165">
        <v>1000</v>
      </c>
      <c r="D22" s="166">
        <v>1000</v>
      </c>
      <c r="E22" s="166">
        <v>1000</v>
      </c>
      <c r="F22" s="166">
        <v>0</v>
      </c>
      <c r="G22" s="165">
        <v>0</v>
      </c>
      <c r="H22" s="238">
        <v>1</v>
      </c>
    </row>
    <row r="23" spans="1:13" ht="60" customHeight="1">
      <c r="A23" s="163" t="s">
        <v>630</v>
      </c>
      <c r="B23" s="71" t="s">
        <v>634</v>
      </c>
      <c r="C23" s="165">
        <v>600</v>
      </c>
      <c r="D23" s="166">
        <v>600</v>
      </c>
      <c r="E23" s="166">
        <v>600</v>
      </c>
      <c r="F23" s="166">
        <v>0</v>
      </c>
      <c r="G23" s="165">
        <v>0</v>
      </c>
      <c r="H23" s="238">
        <v>1</v>
      </c>
    </row>
    <row r="24" spans="1:13" s="63" customFormat="1" ht="36" customHeight="1">
      <c r="A24" s="184" t="s">
        <v>410</v>
      </c>
      <c r="B24" s="182" t="s">
        <v>188</v>
      </c>
      <c r="C24" s="183">
        <v>27402.7</v>
      </c>
      <c r="D24" s="183">
        <v>12370.4</v>
      </c>
      <c r="E24" s="183">
        <v>8695.5619999999999</v>
      </c>
      <c r="F24" s="183">
        <v>3674.8380000000002</v>
      </c>
      <c r="G24" s="183">
        <v>18707.138000000003</v>
      </c>
      <c r="I24" s="64"/>
      <c r="J24" s="64"/>
      <c r="K24" s="64"/>
      <c r="L24" s="64"/>
      <c r="M24" s="64"/>
    </row>
    <row r="25" spans="1:13" s="172" customFormat="1" ht="30" customHeight="1">
      <c r="A25" s="402" t="s">
        <v>19</v>
      </c>
      <c r="B25" s="170" t="s">
        <v>306</v>
      </c>
      <c r="C25" s="165">
        <v>6755.6</v>
      </c>
      <c r="D25" s="166">
        <v>3259.7</v>
      </c>
      <c r="E25" s="166">
        <v>1378.1</v>
      </c>
      <c r="F25" s="166">
        <v>1881.6</v>
      </c>
      <c r="G25" s="165">
        <v>5377.5</v>
      </c>
      <c r="H25" s="172">
        <v>1</v>
      </c>
    </row>
    <row r="26" spans="1:13" s="172" customFormat="1" ht="54.6" customHeight="1">
      <c r="A26" s="403"/>
      <c r="B26" s="170" t="s">
        <v>308</v>
      </c>
      <c r="C26" s="165">
        <v>100</v>
      </c>
      <c r="D26" s="166">
        <v>100</v>
      </c>
      <c r="E26" s="166">
        <v>0</v>
      </c>
      <c r="F26" s="166">
        <v>100</v>
      </c>
      <c r="G26" s="165">
        <v>100</v>
      </c>
      <c r="H26" s="172">
        <v>1</v>
      </c>
    </row>
    <row r="27" spans="1:13" s="172" customFormat="1" ht="30" customHeight="1">
      <c r="A27" s="163" t="s">
        <v>189</v>
      </c>
      <c r="B27" s="71" t="s">
        <v>155</v>
      </c>
      <c r="C27" s="165">
        <v>2000</v>
      </c>
      <c r="D27" s="166">
        <v>950</v>
      </c>
      <c r="E27" s="166">
        <v>932.20899999999995</v>
      </c>
      <c r="F27" s="166">
        <v>17.791000000000054</v>
      </c>
      <c r="G27" s="165">
        <v>1067.7910000000002</v>
      </c>
      <c r="H27" s="172">
        <v>1</v>
      </c>
    </row>
    <row r="28" spans="1:13" s="172" customFormat="1" ht="36" customHeight="1">
      <c r="A28" s="163" t="s">
        <v>566</v>
      </c>
      <c r="B28" s="71" t="s">
        <v>307</v>
      </c>
      <c r="C28" s="165">
        <v>300</v>
      </c>
      <c r="D28" s="166">
        <v>0</v>
      </c>
      <c r="E28" s="166">
        <v>0</v>
      </c>
      <c r="F28" s="166">
        <v>0</v>
      </c>
      <c r="G28" s="165">
        <v>300</v>
      </c>
      <c r="H28" s="172">
        <v>1</v>
      </c>
    </row>
    <row r="29" spans="1:13" s="172" customFormat="1" ht="43.15" customHeight="1">
      <c r="A29" s="163" t="s">
        <v>190</v>
      </c>
      <c r="B29" s="71" t="s">
        <v>567</v>
      </c>
      <c r="C29" s="165">
        <v>14367.6</v>
      </c>
      <c r="D29" s="166">
        <v>6017.7</v>
      </c>
      <c r="E29" s="166">
        <v>4342.2529999999997</v>
      </c>
      <c r="F29" s="166">
        <v>1675.4470000000001</v>
      </c>
      <c r="G29" s="165">
        <v>10025.347000000002</v>
      </c>
      <c r="H29" s="172">
        <v>1</v>
      </c>
    </row>
    <row r="30" spans="1:13" s="172" customFormat="1" ht="39" customHeight="1">
      <c r="A30" s="163" t="s">
        <v>375</v>
      </c>
      <c r="B30" s="164" t="s">
        <v>78</v>
      </c>
      <c r="C30" s="165">
        <v>2000</v>
      </c>
      <c r="D30" s="166">
        <v>567.9</v>
      </c>
      <c r="E30" s="166">
        <v>567.9</v>
      </c>
      <c r="F30" s="166">
        <v>0</v>
      </c>
      <c r="G30" s="165">
        <v>1432.1</v>
      </c>
      <c r="H30" s="172">
        <v>1</v>
      </c>
    </row>
    <row r="31" spans="1:13" s="172" customFormat="1" ht="67.900000000000006" customHeight="1">
      <c r="A31" s="163" t="s">
        <v>635</v>
      </c>
      <c r="B31" s="164" t="s">
        <v>305</v>
      </c>
      <c r="C31" s="165">
        <v>1879.5</v>
      </c>
      <c r="D31" s="166">
        <v>1475.1</v>
      </c>
      <c r="E31" s="166">
        <v>1475.1</v>
      </c>
      <c r="F31" s="166">
        <v>0</v>
      </c>
      <c r="G31" s="165">
        <v>404.40000000000009</v>
      </c>
    </row>
    <row r="32" spans="1:13" s="63" customFormat="1" ht="30" customHeight="1">
      <c r="A32" s="181" t="s">
        <v>411</v>
      </c>
      <c r="B32" s="185" t="s">
        <v>412</v>
      </c>
      <c r="C32" s="183">
        <v>113869.6</v>
      </c>
      <c r="D32" s="183">
        <v>56342.700000000012</v>
      </c>
      <c r="E32" s="183">
        <v>31635.3</v>
      </c>
      <c r="F32" s="183">
        <v>24707.4</v>
      </c>
      <c r="G32" s="183">
        <v>82234.3</v>
      </c>
      <c r="I32" s="64"/>
      <c r="J32" s="64"/>
      <c r="K32" s="64"/>
      <c r="L32" s="64"/>
      <c r="M32" s="64"/>
    </row>
    <row r="33" spans="1:12" s="63" customFormat="1" ht="139.5" customHeight="1">
      <c r="A33" s="163" t="s">
        <v>568</v>
      </c>
      <c r="B33" s="167" t="s">
        <v>336</v>
      </c>
      <c r="C33" s="165">
        <v>103057.41065999999</v>
      </c>
      <c r="D33" s="166">
        <v>48364.310660000003</v>
      </c>
      <c r="E33" s="166">
        <v>29725.710660000001</v>
      </c>
      <c r="F33" s="166">
        <v>18638.600000000002</v>
      </c>
      <c r="G33" s="165">
        <v>73331.7</v>
      </c>
      <c r="H33" s="63">
        <v>1</v>
      </c>
    </row>
    <row r="34" spans="1:12" ht="89.45" customHeight="1">
      <c r="A34" s="163" t="s">
        <v>500</v>
      </c>
      <c r="B34" s="164" t="s">
        <v>345</v>
      </c>
      <c r="C34" s="165">
        <v>4343.3</v>
      </c>
      <c r="D34" s="166">
        <v>3343.3</v>
      </c>
      <c r="E34" s="166">
        <v>756</v>
      </c>
      <c r="F34" s="166">
        <v>2587.3000000000002</v>
      </c>
      <c r="G34" s="165">
        <v>3587.3</v>
      </c>
      <c r="H34" s="68">
        <v>1</v>
      </c>
    </row>
    <row r="35" spans="1:12" ht="48.6" customHeight="1">
      <c r="A35" s="163" t="s">
        <v>500</v>
      </c>
      <c r="B35" s="164" t="s">
        <v>309</v>
      </c>
      <c r="C35" s="165">
        <v>1388.6</v>
      </c>
      <c r="D35" s="166">
        <v>142.69999999999999</v>
      </c>
      <c r="E35" s="166">
        <v>0</v>
      </c>
      <c r="F35" s="166">
        <v>142.69999999999999</v>
      </c>
      <c r="G35" s="165">
        <v>1388.6</v>
      </c>
      <c r="H35" s="68">
        <v>1</v>
      </c>
    </row>
    <row r="36" spans="1:12" ht="45.6" customHeight="1">
      <c r="A36" s="163" t="s">
        <v>500</v>
      </c>
      <c r="B36" s="164" t="s">
        <v>636</v>
      </c>
      <c r="C36" s="165">
        <v>263.78934000000004</v>
      </c>
      <c r="D36" s="166">
        <v>263.78934000000004</v>
      </c>
      <c r="E36" s="166">
        <v>263.78934000000004</v>
      </c>
      <c r="F36" s="166">
        <v>0</v>
      </c>
      <c r="G36" s="165">
        <v>0</v>
      </c>
      <c r="H36" s="68">
        <v>1</v>
      </c>
    </row>
    <row r="37" spans="1:12" ht="39.6" customHeight="1">
      <c r="A37" s="163" t="s">
        <v>637</v>
      </c>
      <c r="B37" s="164" t="s">
        <v>638</v>
      </c>
      <c r="C37" s="165">
        <v>2638.8</v>
      </c>
      <c r="D37" s="166">
        <v>2638.8</v>
      </c>
      <c r="E37" s="166">
        <v>0</v>
      </c>
      <c r="F37" s="166">
        <v>2638.8</v>
      </c>
      <c r="G37" s="165">
        <v>2638.8</v>
      </c>
      <c r="H37" s="68">
        <v>1</v>
      </c>
    </row>
    <row r="38" spans="1:12" ht="46.15" customHeight="1">
      <c r="A38" s="163" t="s">
        <v>498</v>
      </c>
      <c r="B38" s="171" t="s">
        <v>61</v>
      </c>
      <c r="C38" s="165">
        <v>1000</v>
      </c>
      <c r="D38" s="166">
        <v>700</v>
      </c>
      <c r="E38" s="166">
        <v>0</v>
      </c>
      <c r="F38" s="166">
        <v>700</v>
      </c>
      <c r="G38" s="165">
        <v>1000</v>
      </c>
      <c r="H38" s="68">
        <v>1</v>
      </c>
    </row>
    <row r="39" spans="1:12" ht="66.599999999999994" customHeight="1">
      <c r="A39" s="163" t="s">
        <v>639</v>
      </c>
      <c r="B39" s="164" t="s">
        <v>305</v>
      </c>
      <c r="C39" s="165">
        <v>1177.7</v>
      </c>
      <c r="D39" s="166">
        <v>889.8</v>
      </c>
      <c r="E39" s="166">
        <v>889.8</v>
      </c>
      <c r="F39" s="166">
        <v>0</v>
      </c>
      <c r="G39" s="165">
        <v>287.90000000000009</v>
      </c>
    </row>
    <row r="40" spans="1:12" s="65" customFormat="1" ht="40.9" customHeight="1">
      <c r="A40" s="181" t="s">
        <v>116</v>
      </c>
      <c r="B40" s="186" t="s">
        <v>371</v>
      </c>
      <c r="C40" s="183">
        <v>36424</v>
      </c>
      <c r="D40" s="183">
        <v>17351.8</v>
      </c>
      <c r="E40" s="183">
        <v>14113.12</v>
      </c>
      <c r="F40" s="183">
        <v>3238.6800000000003</v>
      </c>
      <c r="G40" s="183">
        <v>22310.880000000001</v>
      </c>
      <c r="I40" s="66"/>
      <c r="J40" s="66"/>
      <c r="K40" s="66"/>
      <c r="L40" s="66"/>
    </row>
    <row r="41" spans="1:12" s="65" customFormat="1" ht="60" customHeight="1">
      <c r="A41" s="168" t="s">
        <v>508</v>
      </c>
      <c r="B41" s="363" t="s">
        <v>901</v>
      </c>
      <c r="C41" s="165">
        <v>20</v>
      </c>
      <c r="D41" s="166">
        <v>10</v>
      </c>
      <c r="E41" s="166">
        <v>10</v>
      </c>
      <c r="F41" s="166">
        <v>0</v>
      </c>
      <c r="G41" s="165">
        <v>10</v>
      </c>
      <c r="H41" s="65">
        <v>1</v>
      </c>
      <c r="I41" s="66"/>
      <c r="J41" s="66"/>
      <c r="K41" s="66"/>
      <c r="L41" s="66"/>
    </row>
    <row r="42" spans="1:12" ht="69.599999999999994" customHeight="1">
      <c r="A42" s="163" t="s">
        <v>62</v>
      </c>
      <c r="B42" s="169" t="s">
        <v>346</v>
      </c>
      <c r="C42" s="165">
        <v>9586.7000000000007</v>
      </c>
      <c r="D42" s="166">
        <v>4915.8</v>
      </c>
      <c r="E42" s="166">
        <v>4376.12</v>
      </c>
      <c r="F42" s="166">
        <v>539.68000000000029</v>
      </c>
      <c r="G42" s="165">
        <v>5210.5800000000008</v>
      </c>
      <c r="H42" s="68">
        <v>1</v>
      </c>
    </row>
    <row r="43" spans="1:12" ht="57.6" customHeight="1">
      <c r="A43" s="163" t="s">
        <v>511</v>
      </c>
      <c r="B43" s="71" t="s">
        <v>63</v>
      </c>
      <c r="C43" s="165">
        <v>7300</v>
      </c>
      <c r="D43" s="166">
        <v>2300</v>
      </c>
      <c r="E43" s="166">
        <v>0</v>
      </c>
      <c r="F43" s="166">
        <v>2300</v>
      </c>
      <c r="G43" s="165">
        <v>7300</v>
      </c>
      <c r="H43" s="68">
        <v>1</v>
      </c>
    </row>
    <row r="44" spans="1:12" ht="45.6" customHeight="1">
      <c r="A44" s="163" t="s">
        <v>640</v>
      </c>
      <c r="B44" s="164" t="s">
        <v>569</v>
      </c>
      <c r="C44" s="165">
        <v>15580.9</v>
      </c>
      <c r="D44" s="166">
        <v>7545.9</v>
      </c>
      <c r="E44" s="166">
        <v>7366.9</v>
      </c>
      <c r="F44" s="166">
        <v>179</v>
      </c>
      <c r="G44" s="165">
        <v>8214</v>
      </c>
      <c r="H44" s="238">
        <v>1</v>
      </c>
    </row>
    <row r="45" spans="1:12" ht="48" customHeight="1">
      <c r="A45" s="163" t="s">
        <v>318</v>
      </c>
      <c r="B45" s="164" t="s">
        <v>78</v>
      </c>
      <c r="C45" s="165">
        <v>700</v>
      </c>
      <c r="D45" s="166">
        <v>440</v>
      </c>
      <c r="E45" s="166">
        <v>220</v>
      </c>
      <c r="F45" s="166">
        <v>220</v>
      </c>
      <c r="G45" s="165">
        <v>480</v>
      </c>
      <c r="H45" s="238"/>
    </row>
    <row r="46" spans="1:12" ht="71.45" customHeight="1">
      <c r="A46" s="163" t="s">
        <v>202</v>
      </c>
      <c r="B46" s="164" t="s">
        <v>79</v>
      </c>
      <c r="C46" s="165">
        <v>1150</v>
      </c>
      <c r="D46" s="166">
        <v>600</v>
      </c>
      <c r="E46" s="166">
        <v>600</v>
      </c>
      <c r="F46" s="166">
        <v>0</v>
      </c>
      <c r="G46" s="165">
        <v>550</v>
      </c>
      <c r="H46" s="238">
        <v>1</v>
      </c>
    </row>
    <row r="47" spans="1:12" ht="77.45" customHeight="1">
      <c r="A47" s="163" t="s">
        <v>641</v>
      </c>
      <c r="B47" s="164" t="s">
        <v>305</v>
      </c>
      <c r="C47" s="165">
        <v>2086.4</v>
      </c>
      <c r="D47" s="166">
        <v>1540.1</v>
      </c>
      <c r="E47" s="166">
        <v>1540.1</v>
      </c>
      <c r="F47" s="166">
        <v>0</v>
      </c>
      <c r="G47" s="165">
        <v>546.30000000000018</v>
      </c>
      <c r="H47" s="238"/>
    </row>
    <row r="48" spans="1:12" s="63" customFormat="1" ht="30" customHeight="1">
      <c r="A48" s="181" t="s">
        <v>184</v>
      </c>
      <c r="B48" s="182" t="s">
        <v>520</v>
      </c>
      <c r="C48" s="183">
        <v>925.6</v>
      </c>
      <c r="D48" s="183">
        <v>578.79999999999995</v>
      </c>
      <c r="E48" s="183">
        <v>532.553</v>
      </c>
      <c r="F48" s="183">
        <v>46.247</v>
      </c>
      <c r="G48" s="183">
        <v>393.04700000000003</v>
      </c>
      <c r="I48" s="64"/>
      <c r="J48" s="64"/>
      <c r="K48" s="64"/>
      <c r="L48" s="64"/>
    </row>
    <row r="49" spans="1:15" ht="45.6" customHeight="1">
      <c r="A49" s="163" t="s">
        <v>516</v>
      </c>
      <c r="B49" s="170" t="s">
        <v>185</v>
      </c>
      <c r="C49" s="165">
        <v>300</v>
      </c>
      <c r="D49" s="166">
        <v>120</v>
      </c>
      <c r="E49" s="166">
        <v>73.753</v>
      </c>
      <c r="F49" s="166">
        <v>46.247</v>
      </c>
      <c r="G49" s="165">
        <v>226.24700000000001</v>
      </c>
      <c r="H49" s="68">
        <v>1</v>
      </c>
      <c r="O49" s="63"/>
    </row>
    <row r="50" spans="1:15" ht="70.150000000000006" customHeight="1">
      <c r="A50" s="163" t="s">
        <v>642</v>
      </c>
      <c r="B50" s="164" t="s">
        <v>305</v>
      </c>
      <c r="C50" s="165">
        <v>625.6</v>
      </c>
      <c r="D50" s="166">
        <v>458.8</v>
      </c>
      <c r="E50" s="166">
        <v>458.8</v>
      </c>
      <c r="F50" s="166">
        <v>0</v>
      </c>
      <c r="G50" s="165">
        <v>166.8</v>
      </c>
      <c r="O50" s="63"/>
    </row>
    <row r="51" spans="1:15" s="63" customFormat="1" ht="30" customHeight="1">
      <c r="A51" s="187">
        <v>10</v>
      </c>
      <c r="B51" s="182" t="s">
        <v>310</v>
      </c>
      <c r="C51" s="188">
        <v>5755.8</v>
      </c>
      <c r="D51" s="188">
        <v>2797.8</v>
      </c>
      <c r="E51" s="188">
        <v>2357.2399999999998</v>
      </c>
      <c r="F51" s="188">
        <v>440.55999999999995</v>
      </c>
      <c r="G51" s="188">
        <v>3398.56</v>
      </c>
      <c r="I51" s="64"/>
      <c r="J51" s="64"/>
      <c r="K51" s="64"/>
      <c r="L51" s="64"/>
    </row>
    <row r="52" spans="1:15" ht="37.15" customHeight="1">
      <c r="A52" s="402" t="s">
        <v>258</v>
      </c>
      <c r="B52" s="173" t="s">
        <v>285</v>
      </c>
      <c r="C52" s="165">
        <v>3300</v>
      </c>
      <c r="D52" s="166">
        <v>1380.6</v>
      </c>
      <c r="E52" s="166">
        <v>950.04</v>
      </c>
      <c r="F52" s="166">
        <v>430.55999999999995</v>
      </c>
      <c r="G52" s="165">
        <v>2349.96</v>
      </c>
      <c r="H52" s="68">
        <v>1</v>
      </c>
    </row>
    <row r="53" spans="1:15" ht="51.6" customHeight="1">
      <c r="A53" s="403"/>
      <c r="B53" s="173" t="s">
        <v>80</v>
      </c>
      <c r="C53" s="165">
        <v>1100</v>
      </c>
      <c r="D53" s="166">
        <v>410</v>
      </c>
      <c r="E53" s="166">
        <v>400</v>
      </c>
      <c r="F53" s="166">
        <v>10</v>
      </c>
      <c r="G53" s="165">
        <v>700</v>
      </c>
      <c r="H53" s="68">
        <v>1</v>
      </c>
    </row>
    <row r="54" spans="1:15" ht="72" customHeight="1">
      <c r="A54" s="163" t="s">
        <v>643</v>
      </c>
      <c r="B54" s="164" t="s">
        <v>305</v>
      </c>
      <c r="C54" s="165">
        <v>1355.8</v>
      </c>
      <c r="D54" s="166">
        <v>1007.2</v>
      </c>
      <c r="E54" s="166">
        <v>1007.2</v>
      </c>
      <c r="F54" s="166">
        <v>0</v>
      </c>
      <c r="G54" s="165">
        <v>348.59999999999991</v>
      </c>
    </row>
    <row r="55" spans="1:15" ht="43.9" customHeight="1">
      <c r="A55" s="184" t="s">
        <v>132</v>
      </c>
      <c r="B55" s="185" t="s">
        <v>330</v>
      </c>
      <c r="C55" s="188">
        <v>5168.3999999999996</v>
      </c>
      <c r="D55" s="188">
        <v>1794.6</v>
      </c>
      <c r="E55" s="188">
        <v>1516.15625</v>
      </c>
      <c r="F55" s="188">
        <v>278.44375000000002</v>
      </c>
      <c r="G55" s="188">
        <v>3652.2437500000001</v>
      </c>
    </row>
    <row r="56" spans="1:15" ht="40.9" customHeight="1">
      <c r="A56" s="163" t="s">
        <v>81</v>
      </c>
      <c r="B56" s="167" t="s">
        <v>82</v>
      </c>
      <c r="C56" s="165">
        <v>920</v>
      </c>
      <c r="D56" s="166">
        <v>238</v>
      </c>
      <c r="E56" s="166">
        <v>0</v>
      </c>
      <c r="F56" s="166">
        <v>238</v>
      </c>
      <c r="G56" s="165">
        <v>920</v>
      </c>
      <c r="H56" s="68">
        <v>1</v>
      </c>
    </row>
    <row r="57" spans="1:15" ht="40.9" customHeight="1">
      <c r="A57" s="163" t="s">
        <v>644</v>
      </c>
      <c r="B57" s="167" t="s">
        <v>311</v>
      </c>
      <c r="C57" s="165">
        <v>3500</v>
      </c>
      <c r="D57" s="166">
        <v>1042.9000000000001</v>
      </c>
      <c r="E57" s="166">
        <v>1042.9000000000001</v>
      </c>
      <c r="F57" s="166">
        <v>0</v>
      </c>
      <c r="G57" s="165">
        <v>2457.1</v>
      </c>
      <c r="H57" s="68">
        <v>1</v>
      </c>
    </row>
    <row r="58" spans="1:15" ht="88.9" customHeight="1">
      <c r="A58" s="163" t="s">
        <v>420</v>
      </c>
      <c r="B58" s="167" t="s">
        <v>570</v>
      </c>
      <c r="C58" s="165">
        <v>100</v>
      </c>
      <c r="D58" s="166">
        <v>42.3</v>
      </c>
      <c r="E58" s="166">
        <v>1.85625</v>
      </c>
      <c r="F58" s="166">
        <v>40.443749999999994</v>
      </c>
      <c r="G58" s="165">
        <v>98.143749999999997</v>
      </c>
      <c r="H58" s="68">
        <v>1</v>
      </c>
    </row>
    <row r="59" spans="1:15" ht="69" customHeight="1">
      <c r="A59" s="163" t="s">
        <v>645</v>
      </c>
      <c r="B59" s="164" t="s">
        <v>305</v>
      </c>
      <c r="C59" s="165">
        <v>648.4</v>
      </c>
      <c r="D59" s="166">
        <v>471.4</v>
      </c>
      <c r="E59" s="166">
        <v>471.4</v>
      </c>
      <c r="F59" s="166">
        <v>0</v>
      </c>
      <c r="G59" s="165">
        <v>177</v>
      </c>
    </row>
    <row r="60" spans="1:15" ht="52.5" customHeight="1">
      <c r="A60" s="184" t="s">
        <v>646</v>
      </c>
      <c r="B60" s="185" t="s">
        <v>647</v>
      </c>
      <c r="C60" s="286">
        <v>399.2</v>
      </c>
      <c r="D60" s="286">
        <v>269.5</v>
      </c>
      <c r="E60" s="286">
        <v>269.5</v>
      </c>
      <c r="F60" s="286">
        <v>0</v>
      </c>
      <c r="G60" s="286">
        <v>129.69999999999999</v>
      </c>
    </row>
    <row r="61" spans="1:15" ht="69.599999999999994" customHeight="1">
      <c r="A61" s="163" t="s">
        <v>648</v>
      </c>
      <c r="B61" s="164" t="s">
        <v>305</v>
      </c>
      <c r="C61" s="165">
        <v>399.2</v>
      </c>
      <c r="D61" s="166">
        <v>269.5</v>
      </c>
      <c r="E61" s="166">
        <v>269.5</v>
      </c>
      <c r="F61" s="166">
        <v>0</v>
      </c>
      <c r="G61" s="165">
        <v>129.69999999999999</v>
      </c>
    </row>
    <row r="62" spans="1:15" ht="39" customHeight="1">
      <c r="A62" s="181" t="s">
        <v>133</v>
      </c>
      <c r="B62" s="184" t="s">
        <v>186</v>
      </c>
      <c r="C62" s="188">
        <v>3076.6</v>
      </c>
      <c r="D62" s="188">
        <v>2929.2</v>
      </c>
      <c r="E62" s="188">
        <v>2764.2</v>
      </c>
      <c r="F62" s="188">
        <v>165</v>
      </c>
      <c r="G62" s="188">
        <v>312.40000000000003</v>
      </c>
      <c r="I62" s="70"/>
      <c r="J62" s="70"/>
      <c r="K62" s="70"/>
    </row>
    <row r="63" spans="1:15" ht="84.6" customHeight="1">
      <c r="A63" s="163" t="s">
        <v>261</v>
      </c>
      <c r="B63" s="167" t="s">
        <v>83</v>
      </c>
      <c r="C63" s="165">
        <v>2450</v>
      </c>
      <c r="D63" s="166">
        <v>2450</v>
      </c>
      <c r="E63" s="166">
        <v>2285</v>
      </c>
      <c r="F63" s="166">
        <v>165</v>
      </c>
      <c r="G63" s="165">
        <v>165</v>
      </c>
      <c r="H63" s="68">
        <v>1</v>
      </c>
      <c r="J63" s="70"/>
      <c r="K63" s="70"/>
    </row>
    <row r="64" spans="1:15" ht="75.599999999999994" customHeight="1">
      <c r="A64" s="163" t="s">
        <v>649</v>
      </c>
      <c r="B64" s="164" t="s">
        <v>305</v>
      </c>
      <c r="C64" s="165">
        <v>626.6</v>
      </c>
      <c r="D64" s="166">
        <v>479.2</v>
      </c>
      <c r="E64" s="166">
        <v>479.2</v>
      </c>
      <c r="F64" s="166">
        <v>0</v>
      </c>
      <c r="G64" s="165">
        <v>147.40000000000003</v>
      </c>
      <c r="J64" s="70"/>
      <c r="K64" s="70"/>
    </row>
    <row r="65" spans="1:12" ht="58.9" customHeight="1">
      <c r="A65" s="187">
        <v>19</v>
      </c>
      <c r="B65" s="184" t="s">
        <v>331</v>
      </c>
      <c r="C65" s="188">
        <v>104103.10699999999</v>
      </c>
      <c r="D65" s="188">
        <v>65661.406999999992</v>
      </c>
      <c r="E65" s="188">
        <v>63921.606999999996</v>
      </c>
      <c r="F65" s="188">
        <v>1739.7999999999993</v>
      </c>
      <c r="G65" s="188">
        <v>40181.5</v>
      </c>
      <c r="I65" s="70"/>
      <c r="J65" s="70"/>
      <c r="K65" s="70"/>
      <c r="L65" s="70"/>
    </row>
    <row r="66" spans="1:12" ht="61.9" customHeight="1">
      <c r="A66" s="174" t="s">
        <v>417</v>
      </c>
      <c r="B66" s="164" t="s">
        <v>571</v>
      </c>
      <c r="C66" s="165">
        <v>2000</v>
      </c>
      <c r="D66" s="166">
        <v>2000</v>
      </c>
      <c r="E66" s="166">
        <v>361</v>
      </c>
      <c r="F66" s="166">
        <v>1639</v>
      </c>
      <c r="G66" s="165">
        <v>1639</v>
      </c>
      <c r="H66" s="68">
        <v>1</v>
      </c>
      <c r="I66" s="70"/>
      <c r="J66" s="70"/>
      <c r="K66" s="70"/>
      <c r="L66" s="70"/>
    </row>
    <row r="67" spans="1:12" ht="61.9" customHeight="1">
      <c r="A67" s="404" t="s">
        <v>263</v>
      </c>
      <c r="B67" s="170" t="s">
        <v>439</v>
      </c>
      <c r="C67" s="165">
        <v>60000</v>
      </c>
      <c r="D67" s="166">
        <v>28754.1</v>
      </c>
      <c r="E67" s="166">
        <v>28754.1</v>
      </c>
      <c r="F67" s="166">
        <v>0</v>
      </c>
      <c r="G67" s="165">
        <v>31245.9</v>
      </c>
      <c r="H67" s="68">
        <v>1</v>
      </c>
    </row>
    <row r="68" spans="1:12" ht="88.15" customHeight="1">
      <c r="A68" s="405"/>
      <c r="B68" s="170" t="s">
        <v>559</v>
      </c>
      <c r="C68" s="165">
        <v>7592.7</v>
      </c>
      <c r="D68" s="166">
        <v>7592.7</v>
      </c>
      <c r="E68" s="166">
        <v>7592.7</v>
      </c>
      <c r="F68" s="166">
        <v>0</v>
      </c>
      <c r="G68" s="165">
        <v>0</v>
      </c>
    </row>
    <row r="69" spans="1:12" ht="63" customHeight="1">
      <c r="A69" s="163" t="s">
        <v>287</v>
      </c>
      <c r="B69" s="71" t="s">
        <v>650</v>
      </c>
      <c r="C69" s="165">
        <v>21317.006999999998</v>
      </c>
      <c r="D69" s="166">
        <v>14337.007</v>
      </c>
      <c r="E69" s="166">
        <v>14236.207</v>
      </c>
      <c r="F69" s="166">
        <v>100.79999999999927</v>
      </c>
      <c r="G69" s="165">
        <v>7080.7999999999975</v>
      </c>
      <c r="H69" s="68">
        <v>1</v>
      </c>
    </row>
    <row r="70" spans="1:12" ht="76.150000000000006" customHeight="1">
      <c r="A70" s="163" t="s">
        <v>279</v>
      </c>
      <c r="B70" s="71" t="s">
        <v>280</v>
      </c>
      <c r="C70" s="165">
        <v>10900</v>
      </c>
      <c r="D70" s="166">
        <v>10900</v>
      </c>
      <c r="E70" s="166">
        <v>10900</v>
      </c>
      <c r="F70" s="166">
        <v>0</v>
      </c>
      <c r="G70" s="165">
        <v>0</v>
      </c>
    </row>
    <row r="71" spans="1:12" ht="94.9" customHeight="1">
      <c r="A71" s="163" t="s">
        <v>651</v>
      </c>
      <c r="B71" s="71" t="s">
        <v>652</v>
      </c>
      <c r="C71" s="165">
        <v>1400</v>
      </c>
      <c r="D71" s="166">
        <v>1400</v>
      </c>
      <c r="E71" s="166">
        <v>1400</v>
      </c>
      <c r="F71" s="166">
        <v>0</v>
      </c>
      <c r="G71" s="165">
        <v>0</v>
      </c>
      <c r="H71" s="68">
        <v>1</v>
      </c>
    </row>
    <row r="72" spans="1:12" ht="71.45" customHeight="1">
      <c r="A72" s="163" t="s">
        <v>651</v>
      </c>
      <c r="B72" s="164" t="s">
        <v>305</v>
      </c>
      <c r="C72" s="165">
        <v>893.4</v>
      </c>
      <c r="D72" s="166">
        <v>677.6</v>
      </c>
      <c r="E72" s="166">
        <v>677.6</v>
      </c>
      <c r="F72" s="166">
        <v>0</v>
      </c>
      <c r="G72" s="165">
        <v>215.79999999999995</v>
      </c>
    </row>
    <row r="73" spans="1:12" ht="48" customHeight="1">
      <c r="A73" s="184" t="s">
        <v>64</v>
      </c>
      <c r="B73" s="185" t="s">
        <v>450</v>
      </c>
      <c r="C73" s="183">
        <v>10578.1</v>
      </c>
      <c r="D73" s="183">
        <v>4306.3</v>
      </c>
      <c r="E73" s="183">
        <v>4199.0190000000002</v>
      </c>
      <c r="F73" s="183">
        <v>107.28099999999976</v>
      </c>
      <c r="G73" s="183">
        <v>6379.0810000000001</v>
      </c>
      <c r="H73" s="238"/>
    </row>
    <row r="74" spans="1:12" ht="50.45" customHeight="1">
      <c r="A74" s="176" t="s">
        <v>321</v>
      </c>
      <c r="B74" s="175" t="s">
        <v>451</v>
      </c>
      <c r="C74" s="165">
        <v>1000</v>
      </c>
      <c r="D74" s="166">
        <v>46.271000000000001</v>
      </c>
      <c r="E74" s="166">
        <v>0</v>
      </c>
      <c r="F74" s="166">
        <v>46.271000000000001</v>
      </c>
      <c r="G74" s="165">
        <v>1000</v>
      </c>
      <c r="H74" s="238">
        <v>1</v>
      </c>
    </row>
    <row r="75" spans="1:12" ht="76.900000000000006" customHeight="1">
      <c r="A75" s="176" t="s">
        <v>419</v>
      </c>
      <c r="B75" s="175" t="s">
        <v>572</v>
      </c>
      <c r="C75" s="165">
        <v>5050.2</v>
      </c>
      <c r="D75" s="166">
        <v>2291.64</v>
      </c>
      <c r="E75" s="166">
        <v>2230.63</v>
      </c>
      <c r="F75" s="166">
        <v>61.009999999999764</v>
      </c>
      <c r="G75" s="165">
        <v>2819.5699999999997</v>
      </c>
      <c r="H75" s="238">
        <v>1</v>
      </c>
    </row>
    <row r="76" spans="1:12" ht="56.45" customHeight="1">
      <c r="A76" s="176" t="s">
        <v>84</v>
      </c>
      <c r="B76" s="175" t="s">
        <v>650</v>
      </c>
      <c r="C76" s="165">
        <v>3900</v>
      </c>
      <c r="D76" s="166">
        <v>1502.0889999999999</v>
      </c>
      <c r="E76" s="166">
        <v>1502.0889999999999</v>
      </c>
      <c r="F76" s="166">
        <v>0</v>
      </c>
      <c r="G76" s="165">
        <v>2397.9110000000001</v>
      </c>
      <c r="H76" s="238"/>
    </row>
    <row r="77" spans="1:12" ht="73.900000000000006" customHeight="1">
      <c r="A77" s="163" t="s">
        <v>653</v>
      </c>
      <c r="B77" s="164" t="s">
        <v>305</v>
      </c>
      <c r="C77" s="165">
        <v>627.9</v>
      </c>
      <c r="D77" s="166">
        <v>466.3</v>
      </c>
      <c r="E77" s="166">
        <v>466.3</v>
      </c>
      <c r="F77" s="166">
        <v>0</v>
      </c>
      <c r="G77" s="165">
        <v>161.59999999999997</v>
      </c>
      <c r="H77" s="238"/>
    </row>
    <row r="78" spans="1:12" ht="39" customHeight="1">
      <c r="A78" s="181" t="s">
        <v>134</v>
      </c>
      <c r="B78" s="185" t="s">
        <v>452</v>
      </c>
      <c r="C78" s="188">
        <v>4992.3</v>
      </c>
      <c r="D78" s="188">
        <v>2630.5</v>
      </c>
      <c r="E78" s="188">
        <v>2418.3057699999999</v>
      </c>
      <c r="F78" s="188">
        <v>212.19423</v>
      </c>
      <c r="G78" s="188">
        <v>2573.9942300000002</v>
      </c>
    </row>
    <row r="79" spans="1:12" ht="65.45" customHeight="1">
      <c r="A79" s="402" t="s">
        <v>194</v>
      </c>
      <c r="B79" s="164" t="s">
        <v>343</v>
      </c>
      <c r="C79" s="165">
        <v>350</v>
      </c>
      <c r="D79" s="166">
        <v>80</v>
      </c>
      <c r="E79" s="166">
        <v>48.82</v>
      </c>
      <c r="F79" s="166">
        <v>31.18</v>
      </c>
      <c r="G79" s="165">
        <v>301.18</v>
      </c>
      <c r="H79" s="68">
        <v>1</v>
      </c>
    </row>
    <row r="80" spans="1:12" ht="42" customHeight="1">
      <c r="A80" s="403"/>
      <c r="B80" s="164" t="s">
        <v>344</v>
      </c>
      <c r="C80" s="165">
        <v>1536</v>
      </c>
      <c r="D80" s="166">
        <v>780</v>
      </c>
      <c r="E80" s="166">
        <v>780</v>
      </c>
      <c r="F80" s="166">
        <v>0</v>
      </c>
      <c r="G80" s="165">
        <v>756</v>
      </c>
      <c r="H80" s="68">
        <v>1</v>
      </c>
    </row>
    <row r="81" spans="1:8" ht="40.5" customHeight="1">
      <c r="A81" s="402" t="s">
        <v>265</v>
      </c>
      <c r="B81" s="169" t="s">
        <v>85</v>
      </c>
      <c r="C81" s="165">
        <v>500</v>
      </c>
      <c r="D81" s="166">
        <v>230</v>
      </c>
      <c r="E81" s="166">
        <v>228.56576999999999</v>
      </c>
      <c r="F81" s="166">
        <v>1.4342300000000137</v>
      </c>
      <c r="G81" s="165">
        <v>271.43423000000001</v>
      </c>
    </row>
    <row r="82" spans="1:8" ht="57.6" customHeight="1">
      <c r="A82" s="403"/>
      <c r="B82" s="169" t="s">
        <v>86</v>
      </c>
      <c r="C82" s="165">
        <v>300</v>
      </c>
      <c r="D82" s="166">
        <v>105</v>
      </c>
      <c r="E82" s="166">
        <v>69</v>
      </c>
      <c r="F82" s="166">
        <v>36</v>
      </c>
      <c r="G82" s="165">
        <v>231</v>
      </c>
      <c r="H82" s="68">
        <v>1</v>
      </c>
    </row>
    <row r="83" spans="1:8" ht="58.15" customHeight="1">
      <c r="A83" s="163" t="s">
        <v>266</v>
      </c>
      <c r="B83" s="164" t="s">
        <v>573</v>
      </c>
      <c r="C83" s="165">
        <v>800</v>
      </c>
      <c r="D83" s="166">
        <v>325.2</v>
      </c>
      <c r="E83" s="166">
        <v>181.62</v>
      </c>
      <c r="F83" s="166">
        <v>143.57999999999998</v>
      </c>
      <c r="G83" s="165">
        <v>618.38</v>
      </c>
      <c r="H83" s="68">
        <v>1</v>
      </c>
    </row>
    <row r="84" spans="1:8" ht="74.45" customHeight="1">
      <c r="A84" s="163" t="s">
        <v>654</v>
      </c>
      <c r="B84" s="164" t="s">
        <v>305</v>
      </c>
      <c r="C84" s="165">
        <v>1506.3</v>
      </c>
      <c r="D84" s="166">
        <v>1110.3</v>
      </c>
      <c r="E84" s="166">
        <v>1110.3</v>
      </c>
      <c r="F84" s="166">
        <v>0</v>
      </c>
      <c r="G84" s="165">
        <v>396</v>
      </c>
    </row>
    <row r="85" spans="1:8" s="63" customFormat="1" ht="43.9" customHeight="1">
      <c r="A85" s="181" t="s">
        <v>135</v>
      </c>
      <c r="B85" s="184" t="s">
        <v>50</v>
      </c>
      <c r="C85" s="183">
        <v>21624.1</v>
      </c>
      <c r="D85" s="183">
        <v>4585.8999999999996</v>
      </c>
      <c r="E85" s="183">
        <v>1911.0219999999999</v>
      </c>
      <c r="F85" s="183">
        <v>2674.8780000000002</v>
      </c>
      <c r="G85" s="183">
        <v>19713.078000000001</v>
      </c>
    </row>
    <row r="86" spans="1:8" ht="46.9" customHeight="1">
      <c r="A86" s="399" t="s">
        <v>87</v>
      </c>
      <c r="B86" s="164" t="s">
        <v>456</v>
      </c>
      <c r="C86" s="165">
        <v>10317</v>
      </c>
      <c r="D86" s="166">
        <v>2165.8000000000002</v>
      </c>
      <c r="E86" s="166">
        <v>604.48</v>
      </c>
      <c r="F86" s="166">
        <v>1561.3200000000002</v>
      </c>
      <c r="G86" s="165">
        <v>9712.52</v>
      </c>
      <c r="H86" s="68">
        <v>1</v>
      </c>
    </row>
    <row r="87" spans="1:8" ht="43.5" customHeight="1">
      <c r="A87" s="400"/>
      <c r="B87" s="164" t="s">
        <v>457</v>
      </c>
      <c r="C87" s="165">
        <v>10000</v>
      </c>
      <c r="D87" s="166">
        <v>1423.2</v>
      </c>
      <c r="E87" s="166">
        <v>309.642</v>
      </c>
      <c r="F87" s="166">
        <v>1113.558</v>
      </c>
      <c r="G87" s="165">
        <v>9690.3580000000002</v>
      </c>
      <c r="H87" s="68">
        <v>1</v>
      </c>
    </row>
    <row r="88" spans="1:8" ht="70.900000000000006" customHeight="1">
      <c r="A88" s="163" t="s">
        <v>655</v>
      </c>
      <c r="B88" s="164" t="s">
        <v>305</v>
      </c>
      <c r="C88" s="165">
        <v>1307.0999999999999</v>
      </c>
      <c r="D88" s="166">
        <v>996.9</v>
      </c>
      <c r="E88" s="166">
        <v>996.9</v>
      </c>
      <c r="F88" s="166">
        <v>0</v>
      </c>
      <c r="G88" s="165">
        <v>310.19999999999993</v>
      </c>
    </row>
    <row r="89" spans="1:8" s="63" customFormat="1" ht="41.45" customHeight="1">
      <c r="A89" s="184" t="s">
        <v>136</v>
      </c>
      <c r="B89" s="182" t="s">
        <v>332</v>
      </c>
      <c r="C89" s="183">
        <v>1768.3</v>
      </c>
      <c r="D89" s="183">
        <v>1028</v>
      </c>
      <c r="E89" s="183">
        <v>1007.3</v>
      </c>
      <c r="F89" s="183">
        <v>20.700000000000045</v>
      </c>
      <c r="G89" s="183">
        <v>761</v>
      </c>
    </row>
    <row r="90" spans="1:8" ht="46.9" customHeight="1">
      <c r="A90" s="163" t="s">
        <v>126</v>
      </c>
      <c r="B90" s="164" t="s">
        <v>458</v>
      </c>
      <c r="C90" s="165">
        <v>1160</v>
      </c>
      <c r="D90" s="166">
        <v>577.20000000000005</v>
      </c>
      <c r="E90" s="166">
        <v>556.5</v>
      </c>
      <c r="F90" s="166">
        <v>20.700000000000045</v>
      </c>
      <c r="G90" s="165">
        <v>603.5</v>
      </c>
      <c r="H90" s="68">
        <v>1</v>
      </c>
    </row>
    <row r="91" spans="1:8" ht="74.45" customHeight="1">
      <c r="A91" s="163" t="s">
        <v>656</v>
      </c>
      <c r="B91" s="164" t="s">
        <v>305</v>
      </c>
      <c r="C91" s="165">
        <v>608.29999999999995</v>
      </c>
      <c r="D91" s="166">
        <v>450.8</v>
      </c>
      <c r="E91" s="166">
        <v>450.8</v>
      </c>
      <c r="F91" s="166">
        <v>0</v>
      </c>
      <c r="G91" s="165">
        <v>157.49999999999994</v>
      </c>
    </row>
    <row r="92" spans="1:8" s="63" customFormat="1" ht="40.15" customHeight="1">
      <c r="A92" s="181" t="s">
        <v>137</v>
      </c>
      <c r="B92" s="182" t="s">
        <v>528</v>
      </c>
      <c r="C92" s="183">
        <v>2291.6999999999998</v>
      </c>
      <c r="D92" s="183">
        <v>1187.8</v>
      </c>
      <c r="E92" s="183">
        <v>1077.5999999999999</v>
      </c>
      <c r="F92" s="183">
        <v>110.19999999999993</v>
      </c>
      <c r="G92" s="183">
        <v>1214.0999999999999</v>
      </c>
    </row>
    <row r="93" spans="1:8" ht="54.6" customHeight="1">
      <c r="A93" s="163" t="s">
        <v>128</v>
      </c>
      <c r="B93" s="171" t="s">
        <v>541</v>
      </c>
      <c r="C93" s="165">
        <v>1450</v>
      </c>
      <c r="D93" s="166">
        <v>555.29999999999995</v>
      </c>
      <c r="E93" s="166">
        <v>445.1</v>
      </c>
      <c r="F93" s="166">
        <v>110.19999999999993</v>
      </c>
      <c r="G93" s="165">
        <v>1004.9</v>
      </c>
      <c r="H93" s="68">
        <v>1</v>
      </c>
    </row>
    <row r="94" spans="1:8" ht="75.599999999999994" customHeight="1">
      <c r="A94" s="163" t="s">
        <v>657</v>
      </c>
      <c r="B94" s="164" t="s">
        <v>305</v>
      </c>
      <c r="C94" s="165">
        <v>841.7</v>
      </c>
      <c r="D94" s="166">
        <v>632.5</v>
      </c>
      <c r="E94" s="166">
        <v>632.5</v>
      </c>
      <c r="F94" s="166">
        <v>0</v>
      </c>
      <c r="G94" s="165">
        <v>209.20000000000005</v>
      </c>
    </row>
    <row r="95" spans="1:8" s="63" customFormat="1" ht="43.9" customHeight="1">
      <c r="A95" s="181" t="s">
        <v>138</v>
      </c>
      <c r="B95" s="185" t="s">
        <v>453</v>
      </c>
      <c r="C95" s="183">
        <v>73843.956529999996</v>
      </c>
      <c r="D95" s="183">
        <v>34801.65653</v>
      </c>
      <c r="E95" s="183">
        <v>27032.943730000003</v>
      </c>
      <c r="F95" s="183">
        <v>7768.7127999999993</v>
      </c>
      <c r="G95" s="183">
        <v>46811.012799999997</v>
      </c>
    </row>
    <row r="96" spans="1:8" ht="94.5">
      <c r="A96" s="159" t="s">
        <v>533</v>
      </c>
      <c r="B96" s="164" t="s">
        <v>534</v>
      </c>
      <c r="C96" s="165">
        <v>25000</v>
      </c>
      <c r="D96" s="166">
        <v>11931.9</v>
      </c>
      <c r="E96" s="166">
        <v>11534.9372</v>
      </c>
      <c r="F96" s="166">
        <v>396.96279999999933</v>
      </c>
      <c r="G96" s="165">
        <v>13465.0628</v>
      </c>
      <c r="H96" s="68">
        <v>1</v>
      </c>
    </row>
    <row r="97" spans="1:9" ht="74.45" customHeight="1">
      <c r="A97" s="163" t="s">
        <v>388</v>
      </c>
      <c r="B97" s="170" t="s">
        <v>88</v>
      </c>
      <c r="C97" s="165">
        <v>4528.1689999999999</v>
      </c>
      <c r="D97" s="166">
        <v>3017.1689999999999</v>
      </c>
      <c r="E97" s="166">
        <v>1885.1690000000001</v>
      </c>
      <c r="F97" s="166">
        <v>1131.9999999999998</v>
      </c>
      <c r="G97" s="165">
        <v>2643</v>
      </c>
      <c r="H97" s="68">
        <v>1</v>
      </c>
      <c r="I97" s="68">
        <v>1</v>
      </c>
    </row>
    <row r="98" spans="1:9" s="63" customFormat="1" ht="59.45" customHeight="1">
      <c r="A98" s="163" t="s">
        <v>89</v>
      </c>
      <c r="B98" s="170" t="s">
        <v>90</v>
      </c>
      <c r="C98" s="165">
        <v>1100</v>
      </c>
      <c r="D98" s="166">
        <v>520</v>
      </c>
      <c r="E98" s="166">
        <v>150</v>
      </c>
      <c r="F98" s="166">
        <v>370</v>
      </c>
      <c r="G98" s="165">
        <v>950</v>
      </c>
      <c r="H98" s="63">
        <v>1</v>
      </c>
    </row>
    <row r="99" spans="1:9" ht="54" customHeight="1">
      <c r="A99" s="159">
        <v>2717610</v>
      </c>
      <c r="B99" s="171" t="s">
        <v>574</v>
      </c>
      <c r="C99" s="165">
        <v>20020.587530000001</v>
      </c>
      <c r="D99" s="166">
        <v>3983.9875300000003</v>
      </c>
      <c r="E99" s="166">
        <v>1707.13753</v>
      </c>
      <c r="F99" s="166">
        <v>2276.8500000000004</v>
      </c>
      <c r="G99" s="165">
        <v>18313.45</v>
      </c>
      <c r="H99" s="68">
        <v>1</v>
      </c>
    </row>
    <row r="100" spans="1:9" ht="63" customHeight="1">
      <c r="A100" s="163" t="s">
        <v>575</v>
      </c>
      <c r="B100" s="164" t="s">
        <v>74</v>
      </c>
      <c r="C100" s="165">
        <v>9948</v>
      </c>
      <c r="D100" s="166">
        <v>4292.8999999999996</v>
      </c>
      <c r="E100" s="166">
        <v>1700</v>
      </c>
      <c r="F100" s="166">
        <v>2592.8999999999996</v>
      </c>
      <c r="G100" s="165">
        <v>8248</v>
      </c>
      <c r="H100" s="68">
        <v>1</v>
      </c>
    </row>
    <row r="101" spans="1:9" ht="78.75">
      <c r="A101" s="163" t="s">
        <v>658</v>
      </c>
      <c r="B101" s="71" t="s">
        <v>76</v>
      </c>
      <c r="C101" s="165">
        <v>8000</v>
      </c>
      <c r="D101" s="166">
        <v>8000</v>
      </c>
      <c r="E101" s="166">
        <v>8000</v>
      </c>
      <c r="F101" s="166">
        <v>0</v>
      </c>
      <c r="G101" s="165">
        <v>0</v>
      </c>
    </row>
    <row r="102" spans="1:9" ht="45.6" customHeight="1">
      <c r="A102" s="163" t="s">
        <v>576</v>
      </c>
      <c r="B102" s="71" t="s">
        <v>577</v>
      </c>
      <c r="C102" s="165">
        <v>2500</v>
      </c>
      <c r="D102" s="166">
        <v>1000</v>
      </c>
      <c r="E102" s="166">
        <v>0</v>
      </c>
      <c r="F102" s="166">
        <v>1000</v>
      </c>
      <c r="G102" s="165">
        <v>2500</v>
      </c>
      <c r="H102" s="68">
        <v>1</v>
      </c>
    </row>
    <row r="103" spans="1:9" ht="71.45" customHeight="1">
      <c r="A103" s="163" t="s">
        <v>659</v>
      </c>
      <c r="B103" s="164" t="s">
        <v>305</v>
      </c>
      <c r="C103" s="165">
        <v>2747.2</v>
      </c>
      <c r="D103" s="166">
        <v>2055.6999999999998</v>
      </c>
      <c r="E103" s="166">
        <v>2055.6999999999998</v>
      </c>
      <c r="F103" s="166">
        <v>0</v>
      </c>
      <c r="G103" s="165">
        <v>691.5</v>
      </c>
    </row>
    <row r="104" spans="1:9" ht="35.450000000000003" customHeight="1">
      <c r="A104" s="181" t="s">
        <v>139</v>
      </c>
      <c r="B104" s="184" t="s">
        <v>217</v>
      </c>
      <c r="C104" s="188">
        <v>10062.4</v>
      </c>
      <c r="D104" s="188">
        <v>5215.8</v>
      </c>
      <c r="E104" s="188">
        <v>1193.7</v>
      </c>
      <c r="F104" s="188">
        <v>4022.1000000000004</v>
      </c>
      <c r="G104" s="188">
        <v>8868.7000000000007</v>
      </c>
    </row>
    <row r="105" spans="1:9" ht="58.9" customHeight="1">
      <c r="A105" s="177" t="s">
        <v>578</v>
      </c>
      <c r="B105" s="164" t="s">
        <v>91</v>
      </c>
      <c r="C105" s="165">
        <v>8846</v>
      </c>
      <c r="D105" s="166">
        <v>4377.1000000000004</v>
      </c>
      <c r="E105" s="166">
        <v>355</v>
      </c>
      <c r="F105" s="166">
        <v>4022.1000000000004</v>
      </c>
      <c r="G105" s="165">
        <v>8491</v>
      </c>
      <c r="H105" s="68">
        <v>1</v>
      </c>
    </row>
    <row r="106" spans="1:9" ht="72.599999999999994" customHeight="1">
      <c r="A106" s="163" t="s">
        <v>660</v>
      </c>
      <c r="B106" s="164" t="s">
        <v>305</v>
      </c>
      <c r="C106" s="165">
        <v>1216.4000000000001</v>
      </c>
      <c r="D106" s="166">
        <v>838.7</v>
      </c>
      <c r="E106" s="166">
        <v>838.7</v>
      </c>
      <c r="F106" s="166">
        <v>0</v>
      </c>
      <c r="G106" s="165">
        <v>377.70000000000005</v>
      </c>
    </row>
    <row r="107" spans="1:9" s="63" customFormat="1" ht="40.15" customHeight="1">
      <c r="A107" s="181" t="s">
        <v>140</v>
      </c>
      <c r="B107" s="182" t="s">
        <v>903</v>
      </c>
      <c r="C107" s="183">
        <v>78001.399999999994</v>
      </c>
      <c r="D107" s="183">
        <v>55408.200000000004</v>
      </c>
      <c r="E107" s="183">
        <v>53203.200000000004</v>
      </c>
      <c r="F107" s="183">
        <v>2205.0000000000009</v>
      </c>
      <c r="G107" s="183">
        <v>24798.199999999997</v>
      </c>
    </row>
    <row r="108" spans="1:9" ht="40.5" customHeight="1">
      <c r="A108" s="163" t="s">
        <v>353</v>
      </c>
      <c r="B108" s="167" t="s">
        <v>579</v>
      </c>
      <c r="C108" s="165">
        <v>24432</v>
      </c>
      <c r="D108" s="166">
        <v>10142.700000000001</v>
      </c>
      <c r="E108" s="166">
        <v>7952.7</v>
      </c>
      <c r="F108" s="166">
        <v>2190.0000000000009</v>
      </c>
      <c r="G108" s="165">
        <v>16479.3</v>
      </c>
      <c r="H108" s="68">
        <v>1</v>
      </c>
    </row>
    <row r="109" spans="1:9" ht="50.25" customHeight="1">
      <c r="A109" s="163" t="s">
        <v>422</v>
      </c>
      <c r="B109" s="167" t="s">
        <v>92</v>
      </c>
      <c r="C109" s="165">
        <v>12206</v>
      </c>
      <c r="D109" s="166">
        <v>5667.7</v>
      </c>
      <c r="E109" s="166">
        <v>5652.7</v>
      </c>
      <c r="F109" s="166">
        <v>15</v>
      </c>
      <c r="G109" s="165">
        <v>6553.3</v>
      </c>
      <c r="H109" s="68">
        <v>1</v>
      </c>
    </row>
    <row r="110" spans="1:9" ht="75.599999999999994" customHeight="1">
      <c r="A110" s="163" t="s">
        <v>661</v>
      </c>
      <c r="B110" s="170" t="s">
        <v>662</v>
      </c>
      <c r="C110" s="165">
        <v>900</v>
      </c>
      <c r="D110" s="166">
        <v>900</v>
      </c>
      <c r="E110" s="166">
        <v>900</v>
      </c>
      <c r="F110" s="166">
        <v>0</v>
      </c>
      <c r="G110" s="165">
        <v>0</v>
      </c>
      <c r="H110" s="68">
        <v>1</v>
      </c>
    </row>
    <row r="111" spans="1:9" ht="94.15" customHeight="1">
      <c r="A111" s="163" t="s">
        <v>661</v>
      </c>
      <c r="B111" s="170" t="s">
        <v>663</v>
      </c>
      <c r="C111" s="165">
        <v>300</v>
      </c>
      <c r="D111" s="166">
        <v>300</v>
      </c>
      <c r="E111" s="166">
        <v>300</v>
      </c>
      <c r="F111" s="166">
        <v>0</v>
      </c>
      <c r="G111" s="165">
        <v>0</v>
      </c>
      <c r="H111" s="68">
        <v>1</v>
      </c>
    </row>
    <row r="112" spans="1:9" ht="60" customHeight="1">
      <c r="A112" s="163" t="s">
        <v>661</v>
      </c>
      <c r="B112" s="364" t="s">
        <v>664</v>
      </c>
      <c r="C112" s="246">
        <v>35100</v>
      </c>
      <c r="D112" s="246">
        <v>33600</v>
      </c>
      <c r="E112" s="246">
        <v>33600</v>
      </c>
      <c r="F112" s="246">
        <v>0</v>
      </c>
      <c r="G112" s="246">
        <v>1500</v>
      </c>
      <c r="H112" s="68">
        <v>1</v>
      </c>
    </row>
    <row r="113" spans="1:7" ht="31.5" customHeight="1">
      <c r="A113" s="163"/>
      <c r="B113" s="280" t="s">
        <v>665</v>
      </c>
      <c r="C113" s="278">
        <v>1500</v>
      </c>
      <c r="D113" s="279">
        <v>1500</v>
      </c>
      <c r="E113" s="279">
        <v>1500</v>
      </c>
      <c r="F113" s="279">
        <v>0</v>
      </c>
      <c r="G113" s="278">
        <v>0</v>
      </c>
    </row>
    <row r="114" spans="1:7" ht="31.5" customHeight="1">
      <c r="A114" s="163"/>
      <c r="B114" s="281" t="s">
        <v>666</v>
      </c>
      <c r="C114" s="278">
        <v>1000</v>
      </c>
      <c r="D114" s="279">
        <v>1000</v>
      </c>
      <c r="E114" s="279">
        <v>1000</v>
      </c>
      <c r="F114" s="279">
        <v>0</v>
      </c>
      <c r="G114" s="278">
        <v>0</v>
      </c>
    </row>
    <row r="115" spans="1:7" ht="30" customHeight="1">
      <c r="A115" s="163"/>
      <c r="B115" s="281" t="s">
        <v>667</v>
      </c>
      <c r="C115" s="278">
        <v>500</v>
      </c>
      <c r="D115" s="279">
        <v>500</v>
      </c>
      <c r="E115" s="279">
        <v>500</v>
      </c>
      <c r="F115" s="279">
        <v>0</v>
      </c>
      <c r="G115" s="278">
        <v>0</v>
      </c>
    </row>
    <row r="116" spans="1:7" ht="30.75" customHeight="1">
      <c r="A116" s="163"/>
      <c r="B116" s="281" t="s">
        <v>668</v>
      </c>
      <c r="C116" s="278">
        <v>4000</v>
      </c>
      <c r="D116" s="279">
        <v>4000</v>
      </c>
      <c r="E116" s="279">
        <v>4000</v>
      </c>
      <c r="F116" s="279">
        <v>0</v>
      </c>
      <c r="G116" s="278">
        <v>0</v>
      </c>
    </row>
    <row r="117" spans="1:7" ht="30.75" customHeight="1">
      <c r="A117" s="163"/>
      <c r="B117" s="282" t="s">
        <v>750</v>
      </c>
      <c r="C117" s="278">
        <v>1000</v>
      </c>
      <c r="D117" s="279">
        <v>1000</v>
      </c>
      <c r="E117" s="279">
        <v>1000</v>
      </c>
      <c r="F117" s="279">
        <v>0</v>
      </c>
      <c r="G117" s="278">
        <v>0</v>
      </c>
    </row>
    <row r="118" spans="1:7" ht="36.75" customHeight="1">
      <c r="A118" s="163"/>
      <c r="B118" s="281" t="s">
        <v>669</v>
      </c>
      <c r="C118" s="278">
        <v>4500</v>
      </c>
      <c r="D118" s="279">
        <v>4500</v>
      </c>
      <c r="E118" s="279">
        <v>4500</v>
      </c>
      <c r="F118" s="279">
        <v>0</v>
      </c>
      <c r="G118" s="278">
        <v>0</v>
      </c>
    </row>
    <row r="119" spans="1:7" ht="36" customHeight="1">
      <c r="A119" s="163"/>
      <c r="B119" s="283" t="s">
        <v>670</v>
      </c>
      <c r="C119" s="278">
        <v>600</v>
      </c>
      <c r="D119" s="279">
        <v>600</v>
      </c>
      <c r="E119" s="279">
        <v>600</v>
      </c>
      <c r="F119" s="279">
        <v>0</v>
      </c>
      <c r="G119" s="278">
        <v>0</v>
      </c>
    </row>
    <row r="120" spans="1:7" ht="40.5" customHeight="1">
      <c r="A120" s="163"/>
      <c r="B120" s="281" t="s">
        <v>671</v>
      </c>
      <c r="C120" s="278">
        <v>1000</v>
      </c>
      <c r="D120" s="279">
        <v>1000</v>
      </c>
      <c r="E120" s="279">
        <v>1000</v>
      </c>
      <c r="F120" s="279">
        <v>0</v>
      </c>
      <c r="G120" s="278">
        <v>0</v>
      </c>
    </row>
    <row r="121" spans="1:7" ht="33" customHeight="1">
      <c r="A121" s="163"/>
      <c r="B121" s="281" t="s">
        <v>672</v>
      </c>
      <c r="C121" s="278">
        <v>3500</v>
      </c>
      <c r="D121" s="279">
        <v>2000</v>
      </c>
      <c r="E121" s="279">
        <v>2000</v>
      </c>
      <c r="F121" s="279">
        <v>0</v>
      </c>
      <c r="G121" s="278">
        <v>1500</v>
      </c>
    </row>
    <row r="122" spans="1:7" ht="33" customHeight="1">
      <c r="A122" s="163"/>
      <c r="B122" s="284" t="s">
        <v>673</v>
      </c>
      <c r="C122" s="278">
        <v>500</v>
      </c>
      <c r="D122" s="279">
        <v>500</v>
      </c>
      <c r="E122" s="279">
        <v>500</v>
      </c>
      <c r="F122" s="279">
        <v>0</v>
      </c>
      <c r="G122" s="278">
        <v>0</v>
      </c>
    </row>
    <row r="123" spans="1:7" ht="40.5" customHeight="1">
      <c r="A123" s="163"/>
      <c r="B123" s="281" t="s">
        <v>674</v>
      </c>
      <c r="C123" s="278">
        <v>2500</v>
      </c>
      <c r="D123" s="279">
        <v>2500</v>
      </c>
      <c r="E123" s="279">
        <v>2500</v>
      </c>
      <c r="F123" s="279">
        <v>0</v>
      </c>
      <c r="G123" s="278">
        <v>0</v>
      </c>
    </row>
    <row r="124" spans="1:7" ht="40.5" customHeight="1">
      <c r="A124" s="163"/>
      <c r="B124" s="284" t="s">
        <v>675</v>
      </c>
      <c r="C124" s="278">
        <v>1500</v>
      </c>
      <c r="D124" s="279">
        <v>1500</v>
      </c>
      <c r="E124" s="279">
        <v>1500</v>
      </c>
      <c r="F124" s="279">
        <v>0</v>
      </c>
      <c r="G124" s="278">
        <v>0</v>
      </c>
    </row>
    <row r="125" spans="1:7" ht="31.5" customHeight="1">
      <c r="A125" s="163"/>
      <c r="B125" s="281" t="s">
        <v>676</v>
      </c>
      <c r="C125" s="278">
        <v>2500</v>
      </c>
      <c r="D125" s="279">
        <v>2500</v>
      </c>
      <c r="E125" s="279">
        <v>2500</v>
      </c>
      <c r="F125" s="279">
        <v>0</v>
      </c>
      <c r="G125" s="278">
        <v>0</v>
      </c>
    </row>
    <row r="126" spans="1:7" ht="33" customHeight="1">
      <c r="A126" s="163"/>
      <c r="B126" s="281" t="s">
        <v>677</v>
      </c>
      <c r="C126" s="278">
        <v>3000</v>
      </c>
      <c r="D126" s="279">
        <v>3000</v>
      </c>
      <c r="E126" s="279">
        <v>3000</v>
      </c>
      <c r="F126" s="279">
        <v>0</v>
      </c>
      <c r="G126" s="278">
        <v>0</v>
      </c>
    </row>
    <row r="127" spans="1:7" ht="28.5" customHeight="1">
      <c r="A127" s="163"/>
      <c r="B127" s="281" t="s">
        <v>678</v>
      </c>
      <c r="C127" s="278">
        <v>4500</v>
      </c>
      <c r="D127" s="279">
        <v>4500</v>
      </c>
      <c r="E127" s="279">
        <v>4500</v>
      </c>
      <c r="F127" s="279">
        <v>0</v>
      </c>
      <c r="G127" s="278">
        <v>0</v>
      </c>
    </row>
    <row r="128" spans="1:7" ht="29.25" customHeight="1">
      <c r="A128" s="163"/>
      <c r="B128" s="284" t="s">
        <v>679</v>
      </c>
      <c r="C128" s="278">
        <v>1000</v>
      </c>
      <c r="D128" s="279">
        <v>1000</v>
      </c>
      <c r="E128" s="279">
        <v>1000</v>
      </c>
      <c r="F128" s="279">
        <v>0</v>
      </c>
      <c r="G128" s="278">
        <v>0</v>
      </c>
    </row>
    <row r="129" spans="1:8" ht="38.25" customHeight="1">
      <c r="A129" s="163"/>
      <c r="B129" s="281" t="s">
        <v>680</v>
      </c>
      <c r="C129" s="278">
        <v>1000</v>
      </c>
      <c r="D129" s="279">
        <v>1000</v>
      </c>
      <c r="E129" s="279">
        <v>1000</v>
      </c>
      <c r="F129" s="279">
        <v>0</v>
      </c>
      <c r="G129" s="278">
        <v>0</v>
      </c>
    </row>
    <row r="130" spans="1:8" ht="38.25" customHeight="1">
      <c r="A130" s="163"/>
      <c r="B130" s="285" t="s">
        <v>681</v>
      </c>
      <c r="C130" s="278">
        <v>1000</v>
      </c>
      <c r="D130" s="279">
        <v>1000</v>
      </c>
      <c r="E130" s="279">
        <v>1000</v>
      </c>
      <c r="F130" s="279">
        <v>0</v>
      </c>
      <c r="G130" s="278">
        <v>0</v>
      </c>
    </row>
    <row r="131" spans="1:8" ht="73.150000000000006" customHeight="1">
      <c r="A131" s="163" t="s">
        <v>661</v>
      </c>
      <c r="B131" s="164" t="s">
        <v>305</v>
      </c>
      <c r="C131" s="165">
        <v>1063.4000000000001</v>
      </c>
      <c r="D131" s="166">
        <v>797.8</v>
      </c>
      <c r="E131" s="166">
        <v>797.8</v>
      </c>
      <c r="F131" s="166">
        <v>0</v>
      </c>
      <c r="G131" s="165">
        <v>265.60000000000014</v>
      </c>
    </row>
    <row r="132" spans="1:8" ht="68.45" customHeight="1">
      <c r="A132" s="163" t="s">
        <v>661</v>
      </c>
      <c r="B132" s="170" t="s">
        <v>682</v>
      </c>
      <c r="C132" s="165">
        <v>2000</v>
      </c>
      <c r="D132" s="166">
        <v>2000</v>
      </c>
      <c r="E132" s="166">
        <v>2000</v>
      </c>
      <c r="F132" s="166">
        <v>0</v>
      </c>
      <c r="G132" s="165">
        <v>0</v>
      </c>
      <c r="H132" s="68">
        <v>1</v>
      </c>
    </row>
    <row r="133" spans="1:8" ht="61.15" customHeight="1">
      <c r="A133" s="163" t="s">
        <v>661</v>
      </c>
      <c r="B133" s="164" t="s">
        <v>632</v>
      </c>
      <c r="C133" s="165">
        <v>1000</v>
      </c>
      <c r="D133" s="166">
        <v>1000</v>
      </c>
      <c r="E133" s="166">
        <v>1000</v>
      </c>
      <c r="F133" s="166">
        <v>0</v>
      </c>
      <c r="G133" s="165">
        <v>0</v>
      </c>
    </row>
    <row r="134" spans="1:8" ht="88.15" customHeight="1">
      <c r="A134" s="163" t="s">
        <v>661</v>
      </c>
      <c r="B134" s="171" t="s">
        <v>683</v>
      </c>
      <c r="C134" s="165">
        <v>1000</v>
      </c>
      <c r="D134" s="166">
        <v>1000</v>
      </c>
      <c r="E134" s="166">
        <v>1000</v>
      </c>
      <c r="F134" s="166">
        <v>0</v>
      </c>
      <c r="G134" s="165">
        <v>0</v>
      </c>
      <c r="H134" s="68">
        <v>1</v>
      </c>
    </row>
    <row r="135" spans="1:8" ht="32.450000000000003" customHeight="1">
      <c r="A135" s="184" t="s">
        <v>236</v>
      </c>
      <c r="B135" s="185" t="s">
        <v>53</v>
      </c>
      <c r="C135" s="286">
        <v>3316.2</v>
      </c>
      <c r="D135" s="286">
        <v>2828.7</v>
      </c>
      <c r="E135" s="286">
        <v>2828.7</v>
      </c>
      <c r="F135" s="286">
        <v>0</v>
      </c>
      <c r="G135" s="286">
        <v>487.5</v>
      </c>
    </row>
    <row r="136" spans="1:8" ht="73.900000000000006" customHeight="1">
      <c r="A136" s="163" t="s">
        <v>356</v>
      </c>
      <c r="B136" s="164" t="s">
        <v>305</v>
      </c>
      <c r="C136" s="165">
        <v>3316.2</v>
      </c>
      <c r="D136" s="166">
        <v>2828.7</v>
      </c>
      <c r="E136" s="166">
        <v>2828.7</v>
      </c>
      <c r="F136" s="166">
        <v>0</v>
      </c>
      <c r="G136" s="165">
        <v>487.5</v>
      </c>
    </row>
    <row r="137" spans="1:8" ht="47.45" customHeight="1">
      <c r="A137" s="184" t="s">
        <v>580</v>
      </c>
      <c r="B137" s="368" t="s">
        <v>581</v>
      </c>
      <c r="C137" s="188">
        <v>62333.222999999998</v>
      </c>
      <c r="D137" s="188">
        <v>46730.822999999997</v>
      </c>
      <c r="E137" s="188">
        <v>34470.133000000002</v>
      </c>
      <c r="F137" s="188">
        <v>12260.689999999995</v>
      </c>
      <c r="G137" s="188">
        <v>27863.089999999997</v>
      </c>
    </row>
    <row r="138" spans="1:8" ht="71.45" customHeight="1">
      <c r="A138" s="163" t="s">
        <v>582</v>
      </c>
      <c r="B138" s="164" t="s">
        <v>558</v>
      </c>
      <c r="C138" s="165">
        <v>60648.322999999997</v>
      </c>
      <c r="D138" s="166">
        <v>45226.922999999995</v>
      </c>
      <c r="E138" s="166">
        <v>32966.233</v>
      </c>
      <c r="F138" s="166">
        <v>12260.689999999995</v>
      </c>
      <c r="G138" s="165">
        <v>27682.089999999997</v>
      </c>
    </row>
    <row r="139" spans="1:8" ht="70.900000000000006" customHeight="1">
      <c r="A139" s="163" t="s">
        <v>684</v>
      </c>
      <c r="B139" s="164" t="s">
        <v>305</v>
      </c>
      <c r="C139" s="165">
        <v>1684.9</v>
      </c>
      <c r="D139" s="166">
        <v>1503.9</v>
      </c>
      <c r="E139" s="166">
        <v>1503.9</v>
      </c>
      <c r="F139" s="166">
        <v>0</v>
      </c>
      <c r="G139" s="165">
        <v>181</v>
      </c>
    </row>
    <row r="140" spans="1:8" s="63" customFormat="1" ht="28.15" customHeight="1">
      <c r="A140" s="189"/>
      <c r="B140" s="190" t="s">
        <v>218</v>
      </c>
      <c r="C140" s="188">
        <v>644895.78199999989</v>
      </c>
      <c r="D140" s="188">
        <v>375543.28199999995</v>
      </c>
      <c r="E140" s="188">
        <v>297663.00182000006</v>
      </c>
      <c r="F140" s="188">
        <v>77880.280180000002</v>
      </c>
      <c r="G140" s="188">
        <v>347232.78018000006</v>
      </c>
      <c r="H140" s="63">
        <f>SUM(H5:H139)</f>
        <v>67</v>
      </c>
    </row>
    <row r="142" spans="1:8">
      <c r="C142" s="70"/>
      <c r="D142" s="70"/>
      <c r="E142" s="70"/>
      <c r="F142" s="70"/>
      <c r="G142" s="70"/>
    </row>
    <row r="143" spans="1:8">
      <c r="C143" s="70"/>
      <c r="D143" s="70"/>
      <c r="E143" s="70"/>
      <c r="F143" s="70"/>
      <c r="G143" s="70"/>
    </row>
    <row r="144" spans="1:8">
      <c r="C144" s="70"/>
      <c r="D144" s="70"/>
      <c r="E144" s="70"/>
      <c r="F144" s="70"/>
      <c r="G144" s="70"/>
    </row>
    <row r="145" spans="3:7">
      <c r="C145" s="70"/>
      <c r="D145" s="70"/>
      <c r="E145" s="70"/>
      <c r="F145" s="70"/>
      <c r="G145" s="70"/>
    </row>
    <row r="146" spans="3:7">
      <c r="C146" s="70"/>
      <c r="D146" s="70"/>
      <c r="E146" s="70"/>
      <c r="F146" s="70"/>
      <c r="G146" s="70"/>
    </row>
    <row r="147" spans="3:7">
      <c r="C147" s="70"/>
    </row>
    <row r="148" spans="3:7">
      <c r="C148" s="70"/>
    </row>
    <row r="149" spans="3:7">
      <c r="E149" s="70"/>
    </row>
  </sheetData>
  <customSheetViews>
    <customSheetView guid="{85DC9BB0-28A9-4114-8FF0-A0FEF2049BAC}" zeroValues="0">
      <pane xSplit="2" ySplit="4" topLeftCell="C80" activePane="bottomRight" state="frozen"/>
      <selection pane="bottomRight" activeCell="D82" sqref="D82"/>
      <pageMargins left="0.47244094488188981" right="0.23622047244094491" top="0.39370078740157483" bottom="0.39370078740157483" header="0.19685039370078741" footer="0.19685039370078741"/>
      <pageSetup paperSize="9" scale="80" fitToHeight="7" orientation="portrait" r:id="rId1"/>
      <headerFooter alignWithMargins="0">
        <oddFooter>&amp;R&amp;P</oddFooter>
      </headerFooter>
    </customSheetView>
  </customSheetViews>
  <mergeCells count="11">
    <mergeCell ref="B3:B4"/>
    <mergeCell ref="A1:G1"/>
    <mergeCell ref="C3:G3"/>
    <mergeCell ref="A6:A7"/>
    <mergeCell ref="A86:A87"/>
    <mergeCell ref="A3:A4"/>
    <mergeCell ref="A25:A26"/>
    <mergeCell ref="A52:A53"/>
    <mergeCell ref="A67:A68"/>
    <mergeCell ref="A79:A80"/>
    <mergeCell ref="A81:A82"/>
  </mergeCells>
  <phoneticPr fontId="46" type="noConversion"/>
  <pageMargins left="0.47244094488188981" right="0.23622047244094491" top="0.39370078740157483" bottom="0.39370078740157483" header="0.19685039370078741" footer="0.19685039370078741"/>
  <pageSetup paperSize="9" scale="80" fitToHeight="7" orientation="portrait" r:id="rId2"/>
  <headerFooter alignWithMargins="0">
    <oddFooter>&amp;R&amp;P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0131-BEAB-4E7E-BD44-1C17DFEB30AB}">
  <dimension ref="A1:IV89"/>
  <sheetViews>
    <sheetView view="pageBreakPreview" topLeftCell="A82" zoomScale="60" zoomScaleNormal="100" workbookViewId="0">
      <selection activeCell="AF66" sqref="AF66"/>
    </sheetView>
  </sheetViews>
  <sheetFormatPr defaultRowHeight="12.75"/>
  <cols>
    <col min="1" max="1" width="7" style="361" customWidth="1"/>
    <col min="2" max="2" width="46.42578125" style="362" customWidth="1"/>
    <col min="3" max="3" width="19.85546875" style="362" customWidth="1"/>
    <col min="4" max="4" width="21.140625" style="68" hidden="1" customWidth="1"/>
    <col min="5" max="5" width="18.85546875" style="68" hidden="1" customWidth="1"/>
    <col min="6" max="6" width="22.5703125" style="68" hidden="1" customWidth="1"/>
    <col min="7" max="7" width="18.42578125" style="68" hidden="1" customWidth="1"/>
    <col min="8" max="8" width="16.7109375" style="68" hidden="1" customWidth="1"/>
    <col min="9" max="9" width="18.42578125" style="68" hidden="1" customWidth="1"/>
    <col min="10" max="10" width="18.85546875" style="68" hidden="1" customWidth="1"/>
    <col min="11" max="11" width="17.7109375" style="68" hidden="1" customWidth="1"/>
    <col min="12" max="12" width="18.42578125" style="68" hidden="1" customWidth="1"/>
    <col min="13" max="13" width="16.7109375" style="68" hidden="1" customWidth="1"/>
    <col min="14" max="14" width="17.42578125" style="68" hidden="1" customWidth="1"/>
    <col min="15" max="15" width="18.85546875" style="68" hidden="1" customWidth="1"/>
    <col min="16" max="17" width="24.7109375" style="68" hidden="1" customWidth="1"/>
    <col min="18" max="18" width="23.42578125" style="68" hidden="1" customWidth="1"/>
    <col min="19" max="28" width="18.7109375" style="68" hidden="1" customWidth="1"/>
    <col min="29" max="29" width="18.28515625" style="68" hidden="1" customWidth="1"/>
    <col min="30" max="30" width="18.7109375" style="68" customWidth="1"/>
    <col min="31" max="31" width="16.5703125" style="68" hidden="1" customWidth="1"/>
    <col min="32" max="33" width="18.7109375" style="68" customWidth="1"/>
    <col min="34" max="51" width="18.7109375" style="68" hidden="1" customWidth="1"/>
    <col min="52" max="52" width="19.28515625" style="68" hidden="1" customWidth="1"/>
    <col min="53" max="64" width="18.7109375" style="68" hidden="1" customWidth="1"/>
    <col min="65" max="123" width="18.7109375" style="68" customWidth="1"/>
    <col min="124" max="16384" width="9.140625" style="68"/>
  </cols>
  <sheetData>
    <row r="1" spans="1:256" ht="40.5" customHeight="1">
      <c r="A1" s="411" t="s">
        <v>900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</row>
    <row r="2" spans="1:256" ht="18.75">
      <c r="A2" s="316" t="s">
        <v>751</v>
      </c>
      <c r="B2" s="317"/>
      <c r="C2" s="317"/>
      <c r="D2" s="318"/>
      <c r="E2" s="319"/>
      <c r="F2" s="319"/>
      <c r="G2" s="319" t="s">
        <v>414</v>
      </c>
    </row>
    <row r="3" spans="1:256" ht="39.6" customHeight="1">
      <c r="A3" s="320" t="s">
        <v>752</v>
      </c>
      <c r="B3" s="321" t="s">
        <v>753</v>
      </c>
      <c r="C3" s="322" t="s">
        <v>754</v>
      </c>
      <c r="D3" s="323" t="s">
        <v>755</v>
      </c>
      <c r="E3" s="324" t="s">
        <v>756</v>
      </c>
      <c r="F3" s="324" t="s">
        <v>757</v>
      </c>
      <c r="G3" s="324" t="s">
        <v>758</v>
      </c>
      <c r="H3" s="324" t="s">
        <v>759</v>
      </c>
      <c r="I3" s="323" t="s">
        <v>760</v>
      </c>
      <c r="J3" s="324" t="s">
        <v>761</v>
      </c>
      <c r="K3" s="324" t="s">
        <v>762</v>
      </c>
      <c r="L3" s="324" t="s">
        <v>763</v>
      </c>
      <c r="M3" s="324" t="s">
        <v>764</v>
      </c>
      <c r="N3" s="323" t="s">
        <v>765</v>
      </c>
      <c r="O3" s="324" t="s">
        <v>766</v>
      </c>
      <c r="P3" s="324" t="s">
        <v>767</v>
      </c>
      <c r="Q3" s="324" t="s">
        <v>768</v>
      </c>
      <c r="R3" s="324" t="s">
        <v>769</v>
      </c>
      <c r="S3" s="323" t="s">
        <v>770</v>
      </c>
      <c r="T3" s="324" t="s">
        <v>771</v>
      </c>
      <c r="U3" s="324" t="s">
        <v>772</v>
      </c>
      <c r="V3" s="324" t="s">
        <v>773</v>
      </c>
      <c r="W3" s="324" t="s">
        <v>774</v>
      </c>
      <c r="X3" s="323" t="s">
        <v>775</v>
      </c>
      <c r="Y3" s="324" t="s">
        <v>776</v>
      </c>
      <c r="Z3" s="324" t="s">
        <v>777</v>
      </c>
      <c r="AA3" s="324" t="s">
        <v>778</v>
      </c>
      <c r="AB3" s="324" t="s">
        <v>779</v>
      </c>
      <c r="AC3" s="323" t="s">
        <v>780</v>
      </c>
      <c r="AD3" s="324" t="s">
        <v>902</v>
      </c>
      <c r="AE3" s="324" t="s">
        <v>781</v>
      </c>
      <c r="AF3" s="324" t="s">
        <v>782</v>
      </c>
      <c r="AG3" s="324" t="s">
        <v>783</v>
      </c>
      <c r="AH3" s="325" t="s">
        <v>784</v>
      </c>
      <c r="AI3" s="326" t="s">
        <v>785</v>
      </c>
      <c r="AJ3" s="326" t="s">
        <v>786</v>
      </c>
      <c r="AK3" s="326" t="s">
        <v>787</v>
      </c>
      <c r="AL3" s="326" t="s">
        <v>788</v>
      </c>
      <c r="AM3" s="325" t="s">
        <v>789</v>
      </c>
      <c r="AN3" s="327" t="s">
        <v>790</v>
      </c>
      <c r="AO3" s="327" t="s">
        <v>791</v>
      </c>
      <c r="AP3" s="327" t="s">
        <v>792</v>
      </c>
      <c r="AQ3" s="327" t="s">
        <v>793</v>
      </c>
      <c r="AR3" s="325" t="s">
        <v>794</v>
      </c>
      <c r="AS3" s="328" t="s">
        <v>795</v>
      </c>
      <c r="AT3" s="328" t="s">
        <v>796</v>
      </c>
      <c r="AU3" s="328" t="s">
        <v>797</v>
      </c>
      <c r="AV3" s="328" t="s">
        <v>798</v>
      </c>
      <c r="AW3" s="325" t="s">
        <v>799</v>
      </c>
      <c r="AX3" s="327" t="s">
        <v>800</v>
      </c>
      <c r="AY3" s="327" t="s">
        <v>801</v>
      </c>
      <c r="AZ3" s="327" t="s">
        <v>802</v>
      </c>
      <c r="BA3" s="327" t="s">
        <v>803</v>
      </c>
      <c r="BB3" s="325" t="s">
        <v>804</v>
      </c>
      <c r="BC3" s="328" t="s">
        <v>805</v>
      </c>
      <c r="BD3" s="328" t="s">
        <v>806</v>
      </c>
      <c r="BE3" s="328" t="s">
        <v>807</v>
      </c>
      <c r="BF3" s="328" t="s">
        <v>808</v>
      </c>
      <c r="BG3" s="325" t="s">
        <v>809</v>
      </c>
      <c r="BH3" s="326" t="s">
        <v>810</v>
      </c>
      <c r="BI3" s="326" t="s">
        <v>811</v>
      </c>
      <c r="BJ3" s="326" t="s">
        <v>812</v>
      </c>
      <c r="BK3" s="326" t="s">
        <v>813</v>
      </c>
      <c r="BL3" s="329" t="s">
        <v>754</v>
      </c>
      <c r="BM3" s="330"/>
      <c r="BN3" s="330"/>
      <c r="BO3" s="330"/>
      <c r="BP3" s="330"/>
      <c r="BQ3" s="330"/>
      <c r="BR3" s="330"/>
      <c r="BS3" s="330"/>
      <c r="BT3" s="330"/>
      <c r="BU3" s="330"/>
      <c r="BV3" s="330"/>
      <c r="BW3" s="330"/>
      <c r="BX3" s="330"/>
      <c r="BY3" s="330"/>
      <c r="BZ3" s="330"/>
      <c r="CA3" s="330"/>
      <c r="CB3" s="330"/>
      <c r="CC3" s="330"/>
      <c r="CD3" s="330"/>
      <c r="CE3" s="330"/>
      <c r="CF3" s="330"/>
      <c r="CG3" s="330"/>
      <c r="CH3" s="330"/>
      <c r="CI3" s="330"/>
      <c r="CJ3" s="330"/>
      <c r="CK3" s="330"/>
      <c r="CL3" s="330"/>
      <c r="CM3" s="330"/>
      <c r="CN3" s="330"/>
      <c r="CO3" s="330"/>
      <c r="CP3" s="330"/>
      <c r="CQ3" s="330"/>
      <c r="CR3" s="330"/>
      <c r="CS3" s="330"/>
      <c r="CT3" s="330"/>
      <c r="CU3" s="330"/>
      <c r="CV3" s="330"/>
      <c r="CW3" s="330"/>
      <c r="CX3" s="330"/>
      <c r="CY3" s="330"/>
      <c r="CZ3" s="330"/>
      <c r="DA3" s="330"/>
      <c r="DB3" s="330"/>
      <c r="DC3" s="330"/>
      <c r="DD3" s="330"/>
      <c r="DE3" s="330"/>
      <c r="DF3" s="330"/>
      <c r="DG3" s="330"/>
      <c r="DH3" s="330"/>
      <c r="DI3" s="330"/>
      <c r="DJ3" s="330"/>
      <c r="DK3" s="330"/>
      <c r="DL3" s="330"/>
      <c r="DM3" s="330"/>
      <c r="DN3" s="330"/>
      <c r="DO3" s="330"/>
      <c r="DP3" s="330"/>
      <c r="DQ3" s="330"/>
      <c r="DR3" s="330"/>
      <c r="DS3" s="330"/>
      <c r="DT3" s="330"/>
      <c r="DU3" s="330"/>
      <c r="DV3" s="330"/>
      <c r="DW3" s="330"/>
      <c r="DX3" s="330"/>
      <c r="DY3" s="330"/>
      <c r="DZ3" s="330"/>
      <c r="EA3" s="330"/>
      <c r="EB3" s="330"/>
      <c r="EC3" s="330"/>
      <c r="ED3" s="330"/>
      <c r="EE3" s="330"/>
      <c r="EF3" s="330"/>
      <c r="EG3" s="330"/>
      <c r="EH3" s="330"/>
      <c r="EI3" s="330"/>
      <c r="EJ3" s="330"/>
      <c r="EK3" s="330"/>
      <c r="EL3" s="330"/>
      <c r="EM3" s="330"/>
      <c r="EN3" s="330"/>
      <c r="EO3" s="330"/>
      <c r="EP3" s="330"/>
      <c r="EQ3" s="330"/>
      <c r="ER3" s="330"/>
      <c r="ES3" s="330"/>
      <c r="ET3" s="330"/>
      <c r="EU3" s="330"/>
      <c r="EV3" s="330"/>
      <c r="EW3" s="330"/>
      <c r="EX3" s="330"/>
      <c r="EY3" s="330"/>
      <c r="EZ3" s="330"/>
      <c r="FA3" s="330"/>
      <c r="FB3" s="330"/>
      <c r="FC3" s="330"/>
      <c r="FD3" s="330"/>
      <c r="FE3" s="330"/>
      <c r="FF3" s="330"/>
      <c r="FG3" s="330"/>
      <c r="FH3" s="330"/>
      <c r="FI3" s="330"/>
      <c r="FJ3" s="330"/>
      <c r="FK3" s="330"/>
      <c r="FL3" s="330"/>
      <c r="FM3" s="330"/>
      <c r="FN3" s="330"/>
      <c r="FO3" s="330"/>
      <c r="FP3" s="330"/>
      <c r="FQ3" s="330"/>
      <c r="FR3" s="330"/>
      <c r="FS3" s="330"/>
      <c r="FT3" s="330"/>
      <c r="FU3" s="330"/>
      <c r="FV3" s="330"/>
      <c r="FW3" s="330"/>
      <c r="FX3" s="330"/>
      <c r="FY3" s="330"/>
      <c r="FZ3" s="330"/>
      <c r="GA3" s="330"/>
      <c r="GB3" s="330"/>
      <c r="GC3" s="330"/>
      <c r="GD3" s="330"/>
      <c r="GE3" s="330"/>
      <c r="GF3" s="330"/>
      <c r="GG3" s="330"/>
      <c r="GH3" s="330"/>
      <c r="GI3" s="330"/>
      <c r="GJ3" s="330"/>
      <c r="GK3" s="330"/>
      <c r="GL3" s="330"/>
      <c r="GM3" s="330"/>
      <c r="GN3" s="330"/>
      <c r="GO3" s="330"/>
      <c r="GP3" s="330"/>
      <c r="GQ3" s="330"/>
      <c r="GR3" s="330"/>
      <c r="GS3" s="330"/>
      <c r="GT3" s="330"/>
      <c r="GU3" s="330"/>
      <c r="GV3" s="330"/>
      <c r="GW3" s="330"/>
      <c r="GX3" s="330"/>
      <c r="GY3" s="330"/>
      <c r="GZ3" s="330"/>
      <c r="HA3" s="330"/>
      <c r="HB3" s="330"/>
      <c r="HC3" s="330"/>
      <c r="HD3" s="330"/>
      <c r="HE3" s="330"/>
      <c r="HF3" s="330"/>
      <c r="HG3" s="330"/>
      <c r="HH3" s="330"/>
      <c r="HI3" s="330"/>
      <c r="HJ3" s="330"/>
      <c r="HK3" s="330"/>
      <c r="HL3" s="330"/>
      <c r="HM3" s="330"/>
      <c r="HN3" s="330"/>
      <c r="HO3" s="330"/>
      <c r="HP3" s="330"/>
      <c r="HQ3" s="330"/>
      <c r="HR3" s="330"/>
      <c r="HS3" s="330"/>
      <c r="HT3" s="330"/>
      <c r="HU3" s="330"/>
      <c r="HV3" s="330"/>
      <c r="HW3" s="330"/>
      <c r="HX3" s="330"/>
      <c r="HY3" s="330"/>
      <c r="HZ3" s="330"/>
      <c r="IA3" s="330"/>
      <c r="IB3" s="330"/>
      <c r="IC3" s="330"/>
      <c r="ID3" s="330"/>
      <c r="IE3" s="330"/>
      <c r="IF3" s="330"/>
      <c r="IG3" s="330"/>
      <c r="IH3" s="330"/>
      <c r="II3" s="330"/>
      <c r="IJ3" s="330"/>
      <c r="IK3" s="330"/>
      <c r="IL3" s="330"/>
      <c r="IM3" s="330"/>
      <c r="IN3" s="330"/>
      <c r="IO3" s="330"/>
      <c r="IP3" s="330"/>
      <c r="IQ3" s="330"/>
      <c r="IR3" s="330"/>
      <c r="IS3" s="330"/>
      <c r="IT3" s="330"/>
      <c r="IU3" s="330"/>
      <c r="IV3" s="330"/>
    </row>
    <row r="4" spans="1:256" ht="31.15" customHeight="1">
      <c r="A4" s="331"/>
      <c r="B4" s="332" t="s">
        <v>814</v>
      </c>
      <c r="C4" s="333">
        <f t="shared" ref="C4:C67" si="0">BL4</f>
        <v>86792081</v>
      </c>
      <c r="D4" s="334">
        <f>D5+D7+D10+D12+D14+D17+D19+D21+D24+D32+D35+D38+D42+D45+D47+D49+D51+D53+D55+D59+D61+D63+D65+D68+D70+D73+D75+D77+D79+D81+D83+D87</f>
        <v>2627000</v>
      </c>
      <c r="E4" s="334">
        <f t="shared" ref="E4:BL4" si="1">E5+E7+E10+E12+E14+E17+E19+E21+E24+E32+E35+E38+E42+E45+E47+E49+E51+E53+E55+E59+E61+E63+E65+E68+E70+E73+E75+E77+E79+E81+E83+E87</f>
        <v>2627000</v>
      </c>
      <c r="F4" s="334">
        <f t="shared" si="1"/>
        <v>2557000</v>
      </c>
      <c r="G4" s="334">
        <f t="shared" si="1"/>
        <v>2557000</v>
      </c>
      <c r="H4" s="334">
        <f t="shared" si="1"/>
        <v>70000</v>
      </c>
      <c r="I4" s="334">
        <f t="shared" si="1"/>
        <v>3413000</v>
      </c>
      <c r="J4" s="334">
        <f t="shared" si="1"/>
        <v>6040000</v>
      </c>
      <c r="K4" s="334">
        <f t="shared" si="1"/>
        <v>2443000</v>
      </c>
      <c r="L4" s="334">
        <f t="shared" si="1"/>
        <v>5000000</v>
      </c>
      <c r="M4" s="334">
        <f t="shared" si="1"/>
        <v>1040000</v>
      </c>
      <c r="N4" s="334">
        <f t="shared" si="1"/>
        <v>6754100</v>
      </c>
      <c r="O4" s="334">
        <f t="shared" si="1"/>
        <v>12794100</v>
      </c>
      <c r="P4" s="334">
        <f t="shared" si="1"/>
        <v>900000</v>
      </c>
      <c r="Q4" s="334">
        <f t="shared" si="1"/>
        <v>5900000</v>
      </c>
      <c r="R4" s="334">
        <f t="shared" si="1"/>
        <v>6894100</v>
      </c>
      <c r="S4" s="334">
        <f t="shared" si="1"/>
        <v>9434800</v>
      </c>
      <c r="T4" s="334">
        <f t="shared" si="1"/>
        <v>22228900</v>
      </c>
      <c r="U4" s="334">
        <f t="shared" si="1"/>
        <v>11598900</v>
      </c>
      <c r="V4" s="334">
        <f t="shared" si="1"/>
        <v>17498900</v>
      </c>
      <c r="W4" s="334">
        <f t="shared" si="1"/>
        <v>4730000</v>
      </c>
      <c r="X4" s="334">
        <f t="shared" si="1"/>
        <v>11339981</v>
      </c>
      <c r="Y4" s="334">
        <f t="shared" si="1"/>
        <v>33568881</v>
      </c>
      <c r="Z4" s="334">
        <f t="shared" si="1"/>
        <v>6174400</v>
      </c>
      <c r="AA4" s="334">
        <f t="shared" si="1"/>
        <v>23673300</v>
      </c>
      <c r="AB4" s="334">
        <f t="shared" si="1"/>
        <v>9895581</v>
      </c>
      <c r="AC4" s="334">
        <f t="shared" si="1"/>
        <v>12333600</v>
      </c>
      <c r="AD4" s="334">
        <f t="shared" si="1"/>
        <v>45902481</v>
      </c>
      <c r="AE4" s="334">
        <f t="shared" si="1"/>
        <v>1759100</v>
      </c>
      <c r="AF4" s="334">
        <f t="shared" si="1"/>
        <v>25432400</v>
      </c>
      <c r="AG4" s="334">
        <f t="shared" si="1"/>
        <v>20470081</v>
      </c>
      <c r="AH4" s="334">
        <f t="shared" si="1"/>
        <v>17955600</v>
      </c>
      <c r="AI4" s="334">
        <f t="shared" si="1"/>
        <v>63858081</v>
      </c>
      <c r="AJ4" s="334">
        <f t="shared" si="1"/>
        <v>0</v>
      </c>
      <c r="AK4" s="334">
        <f t="shared" si="1"/>
        <v>25432400</v>
      </c>
      <c r="AL4" s="334">
        <f t="shared" si="1"/>
        <v>38425681</v>
      </c>
      <c r="AM4" s="334">
        <f t="shared" si="1"/>
        <v>15966900</v>
      </c>
      <c r="AN4" s="334">
        <f t="shared" si="1"/>
        <v>79824981</v>
      </c>
      <c r="AO4" s="334">
        <f t="shared" si="1"/>
        <v>0</v>
      </c>
      <c r="AP4" s="334">
        <f t="shared" si="1"/>
        <v>25432400</v>
      </c>
      <c r="AQ4" s="334">
        <f t="shared" si="1"/>
        <v>54392581</v>
      </c>
      <c r="AR4" s="334">
        <f t="shared" si="1"/>
        <v>3445000</v>
      </c>
      <c r="AS4" s="334">
        <f t="shared" si="1"/>
        <v>83269981</v>
      </c>
      <c r="AT4" s="334">
        <f t="shared" si="1"/>
        <v>0</v>
      </c>
      <c r="AU4" s="334">
        <f t="shared" si="1"/>
        <v>25432400</v>
      </c>
      <c r="AV4" s="334">
        <f t="shared" si="1"/>
        <v>57837581</v>
      </c>
      <c r="AW4" s="334">
        <f t="shared" si="1"/>
        <v>2651800</v>
      </c>
      <c r="AX4" s="334">
        <f t="shared" si="1"/>
        <v>85921781</v>
      </c>
      <c r="AY4" s="334">
        <f t="shared" si="1"/>
        <v>0</v>
      </c>
      <c r="AZ4" s="334">
        <f t="shared" si="1"/>
        <v>25432400</v>
      </c>
      <c r="BA4" s="334">
        <f t="shared" si="1"/>
        <v>60489381</v>
      </c>
      <c r="BB4" s="334">
        <f t="shared" si="1"/>
        <v>870300</v>
      </c>
      <c r="BC4" s="334">
        <f t="shared" si="1"/>
        <v>86792081</v>
      </c>
      <c r="BD4" s="334">
        <f t="shared" si="1"/>
        <v>0</v>
      </c>
      <c r="BE4" s="334">
        <f t="shared" si="1"/>
        <v>25432400</v>
      </c>
      <c r="BF4" s="334">
        <f t="shared" si="1"/>
        <v>61359681</v>
      </c>
      <c r="BG4" s="334">
        <f t="shared" si="1"/>
        <v>0</v>
      </c>
      <c r="BH4" s="334">
        <f t="shared" si="1"/>
        <v>86792081</v>
      </c>
      <c r="BI4" s="334">
        <f t="shared" si="1"/>
        <v>0</v>
      </c>
      <c r="BJ4" s="334">
        <f t="shared" si="1"/>
        <v>25432400</v>
      </c>
      <c r="BK4" s="334">
        <f t="shared" si="1"/>
        <v>61359681</v>
      </c>
      <c r="BL4" s="334">
        <f t="shared" si="1"/>
        <v>86792081</v>
      </c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3"/>
      <c r="CV4" s="203"/>
      <c r="CW4" s="203"/>
      <c r="CX4" s="203"/>
      <c r="CY4" s="203"/>
      <c r="CZ4" s="203"/>
      <c r="DA4" s="203"/>
      <c r="DB4" s="203"/>
      <c r="DC4" s="203"/>
      <c r="DD4" s="203"/>
      <c r="DE4" s="203"/>
      <c r="DF4" s="203"/>
      <c r="DG4" s="203"/>
      <c r="DH4" s="203"/>
      <c r="DI4" s="203"/>
      <c r="DJ4" s="203"/>
      <c r="DK4" s="203"/>
      <c r="DL4" s="203"/>
      <c r="DM4" s="203"/>
      <c r="DN4" s="203"/>
      <c r="DO4" s="203"/>
      <c r="DP4" s="203"/>
      <c r="DQ4" s="203"/>
      <c r="DR4" s="203"/>
      <c r="DS4" s="203"/>
      <c r="DT4" s="203"/>
      <c r="DU4" s="203"/>
      <c r="DV4" s="203"/>
      <c r="DW4" s="203"/>
      <c r="DX4" s="203"/>
      <c r="DY4" s="203"/>
      <c r="DZ4" s="203"/>
      <c r="EA4" s="203"/>
      <c r="EB4" s="203"/>
      <c r="EC4" s="203"/>
      <c r="ED4" s="203"/>
      <c r="EE4" s="203"/>
      <c r="EF4" s="203"/>
      <c r="EG4" s="203"/>
      <c r="EH4" s="203"/>
      <c r="EI4" s="203"/>
      <c r="EJ4" s="203"/>
      <c r="EK4" s="203"/>
      <c r="EL4" s="203"/>
      <c r="EM4" s="203"/>
      <c r="EN4" s="203"/>
      <c r="EO4" s="203"/>
      <c r="EP4" s="203"/>
      <c r="EQ4" s="203"/>
      <c r="ER4" s="203"/>
      <c r="ES4" s="203"/>
      <c r="ET4" s="203"/>
      <c r="EU4" s="203"/>
      <c r="EV4" s="203"/>
      <c r="EW4" s="203"/>
      <c r="EX4" s="203"/>
      <c r="EY4" s="203"/>
      <c r="EZ4" s="203"/>
      <c r="FA4" s="203"/>
      <c r="FB4" s="203"/>
      <c r="FC4" s="203"/>
      <c r="FD4" s="203"/>
      <c r="FE4" s="203"/>
      <c r="FF4" s="203"/>
      <c r="FG4" s="203"/>
      <c r="FH4" s="203"/>
      <c r="FI4" s="203"/>
      <c r="FJ4" s="203"/>
      <c r="FK4" s="203"/>
      <c r="FL4" s="203"/>
      <c r="FM4" s="203"/>
      <c r="FN4" s="203"/>
      <c r="FO4" s="203"/>
      <c r="FP4" s="203"/>
      <c r="FQ4" s="203"/>
      <c r="FR4" s="203"/>
      <c r="FS4" s="203"/>
      <c r="FT4" s="203"/>
      <c r="FU4" s="203"/>
      <c r="FV4" s="203"/>
      <c r="FW4" s="203"/>
      <c r="FX4" s="203"/>
      <c r="FY4" s="203"/>
      <c r="FZ4" s="203"/>
      <c r="GA4" s="203"/>
      <c r="GB4" s="203"/>
      <c r="GC4" s="203"/>
      <c r="GD4" s="203"/>
      <c r="GE4" s="203"/>
      <c r="GF4" s="203"/>
      <c r="GG4" s="203"/>
      <c r="GH4" s="203"/>
      <c r="GI4" s="203"/>
      <c r="GJ4" s="203"/>
      <c r="GK4" s="203"/>
      <c r="GL4" s="203"/>
      <c r="GM4" s="203"/>
      <c r="GN4" s="203"/>
      <c r="GO4" s="203"/>
      <c r="GP4" s="203"/>
      <c r="GQ4" s="203"/>
      <c r="GR4" s="203"/>
      <c r="GS4" s="203"/>
      <c r="GT4" s="203"/>
      <c r="GU4" s="203"/>
      <c r="GV4" s="203"/>
      <c r="GW4" s="203"/>
      <c r="GX4" s="203"/>
      <c r="GY4" s="203"/>
      <c r="GZ4" s="203"/>
      <c r="HA4" s="203"/>
      <c r="HB4" s="203"/>
      <c r="HC4" s="203"/>
      <c r="HD4" s="203"/>
      <c r="HE4" s="203"/>
      <c r="HF4" s="203"/>
      <c r="HG4" s="203"/>
      <c r="HH4" s="203"/>
      <c r="HI4" s="203"/>
      <c r="HJ4" s="203"/>
      <c r="HK4" s="203"/>
      <c r="HL4" s="203"/>
      <c r="HM4" s="203"/>
      <c r="HN4" s="203"/>
      <c r="HO4" s="203"/>
      <c r="HP4" s="203"/>
      <c r="HQ4" s="203"/>
      <c r="HR4" s="203"/>
      <c r="HS4" s="203"/>
      <c r="HT4" s="203"/>
      <c r="HU4" s="203"/>
      <c r="HV4" s="203"/>
      <c r="HW4" s="203"/>
      <c r="HX4" s="203"/>
      <c r="HY4" s="203"/>
      <c r="HZ4" s="203"/>
      <c r="IA4" s="203"/>
      <c r="IB4" s="203"/>
      <c r="IC4" s="203"/>
      <c r="ID4" s="203"/>
      <c r="IE4" s="203"/>
      <c r="IF4" s="203"/>
      <c r="IG4" s="203"/>
      <c r="IH4" s="203"/>
      <c r="II4" s="203"/>
      <c r="IJ4" s="203"/>
      <c r="IK4" s="203"/>
      <c r="IL4" s="203"/>
      <c r="IM4" s="203"/>
      <c r="IN4" s="203"/>
      <c r="IO4" s="203"/>
      <c r="IP4" s="203"/>
      <c r="IQ4" s="203"/>
      <c r="IR4" s="203"/>
      <c r="IS4" s="203"/>
      <c r="IT4" s="203"/>
      <c r="IU4" s="203"/>
      <c r="IV4" s="203"/>
    </row>
    <row r="5" spans="1:256" ht="45.6" customHeight="1">
      <c r="A5" s="335" t="s">
        <v>815</v>
      </c>
      <c r="B5" s="336" t="s">
        <v>816</v>
      </c>
      <c r="C5" s="337">
        <f t="shared" si="0"/>
        <v>100000</v>
      </c>
      <c r="D5" s="338">
        <f>D6</f>
        <v>0</v>
      </c>
      <c r="E5" s="338">
        <f t="shared" ref="E5:BL5" si="2">E6</f>
        <v>0</v>
      </c>
      <c r="F5" s="338">
        <f t="shared" si="2"/>
        <v>0</v>
      </c>
      <c r="G5" s="338">
        <f t="shared" si="2"/>
        <v>0</v>
      </c>
      <c r="H5" s="338">
        <f t="shared" si="2"/>
        <v>0</v>
      </c>
      <c r="I5" s="338">
        <f t="shared" si="2"/>
        <v>0</v>
      </c>
      <c r="J5" s="338">
        <f t="shared" si="2"/>
        <v>0</v>
      </c>
      <c r="K5" s="338">
        <f t="shared" si="2"/>
        <v>0</v>
      </c>
      <c r="L5" s="338">
        <f t="shared" si="2"/>
        <v>0</v>
      </c>
      <c r="M5" s="338">
        <f t="shared" si="2"/>
        <v>0</v>
      </c>
      <c r="N5" s="338">
        <f t="shared" si="2"/>
        <v>0</v>
      </c>
      <c r="O5" s="338">
        <f t="shared" si="2"/>
        <v>0</v>
      </c>
      <c r="P5" s="338">
        <f t="shared" si="2"/>
        <v>0</v>
      </c>
      <c r="Q5" s="338">
        <f t="shared" si="2"/>
        <v>0</v>
      </c>
      <c r="R5" s="338">
        <f t="shared" si="2"/>
        <v>0</v>
      </c>
      <c r="S5" s="338">
        <f t="shared" si="2"/>
        <v>0</v>
      </c>
      <c r="T5" s="338">
        <f t="shared" si="2"/>
        <v>0</v>
      </c>
      <c r="U5" s="338">
        <f t="shared" si="2"/>
        <v>0</v>
      </c>
      <c r="V5" s="338">
        <f t="shared" si="2"/>
        <v>0</v>
      </c>
      <c r="W5" s="338">
        <f t="shared" si="2"/>
        <v>0</v>
      </c>
      <c r="X5" s="338">
        <f t="shared" si="2"/>
        <v>0</v>
      </c>
      <c r="Y5" s="338">
        <f t="shared" si="2"/>
        <v>0</v>
      </c>
      <c r="Z5" s="338">
        <f t="shared" si="2"/>
        <v>0</v>
      </c>
      <c r="AA5" s="338">
        <f t="shared" si="2"/>
        <v>0</v>
      </c>
      <c r="AB5" s="338">
        <f t="shared" si="2"/>
        <v>0</v>
      </c>
      <c r="AC5" s="338">
        <f t="shared" si="2"/>
        <v>100000</v>
      </c>
      <c r="AD5" s="338">
        <f t="shared" si="2"/>
        <v>100000</v>
      </c>
      <c r="AE5" s="338">
        <f t="shared" si="2"/>
        <v>0</v>
      </c>
      <c r="AF5" s="338">
        <f t="shared" si="2"/>
        <v>0</v>
      </c>
      <c r="AG5" s="338">
        <f t="shared" si="2"/>
        <v>100000</v>
      </c>
      <c r="AH5" s="338">
        <f t="shared" si="2"/>
        <v>0</v>
      </c>
      <c r="AI5" s="338">
        <f t="shared" si="2"/>
        <v>100000</v>
      </c>
      <c r="AJ5" s="338">
        <f t="shared" si="2"/>
        <v>0</v>
      </c>
      <c r="AK5" s="338">
        <f t="shared" si="2"/>
        <v>0</v>
      </c>
      <c r="AL5" s="338">
        <f t="shared" si="2"/>
        <v>100000</v>
      </c>
      <c r="AM5" s="338">
        <f t="shared" si="2"/>
        <v>0</v>
      </c>
      <c r="AN5" s="338">
        <f t="shared" si="2"/>
        <v>100000</v>
      </c>
      <c r="AO5" s="338">
        <f t="shared" si="2"/>
        <v>0</v>
      </c>
      <c r="AP5" s="338">
        <f t="shared" si="2"/>
        <v>0</v>
      </c>
      <c r="AQ5" s="338">
        <f t="shared" si="2"/>
        <v>100000</v>
      </c>
      <c r="AR5" s="338">
        <f t="shared" si="2"/>
        <v>0</v>
      </c>
      <c r="AS5" s="338">
        <f t="shared" si="2"/>
        <v>100000</v>
      </c>
      <c r="AT5" s="338">
        <f t="shared" si="2"/>
        <v>0</v>
      </c>
      <c r="AU5" s="338">
        <f t="shared" si="2"/>
        <v>0</v>
      </c>
      <c r="AV5" s="338">
        <f t="shared" si="2"/>
        <v>100000</v>
      </c>
      <c r="AW5" s="338">
        <f t="shared" si="2"/>
        <v>0</v>
      </c>
      <c r="AX5" s="338">
        <f t="shared" si="2"/>
        <v>100000</v>
      </c>
      <c r="AY5" s="338">
        <f t="shared" si="2"/>
        <v>0</v>
      </c>
      <c r="AZ5" s="338">
        <f t="shared" si="2"/>
        <v>0</v>
      </c>
      <c r="BA5" s="338">
        <f t="shared" si="2"/>
        <v>100000</v>
      </c>
      <c r="BB5" s="338">
        <f t="shared" si="2"/>
        <v>0</v>
      </c>
      <c r="BC5" s="338">
        <f t="shared" si="2"/>
        <v>100000</v>
      </c>
      <c r="BD5" s="338">
        <f t="shared" si="2"/>
        <v>0</v>
      </c>
      <c r="BE5" s="338">
        <f t="shared" si="2"/>
        <v>0</v>
      </c>
      <c r="BF5" s="338">
        <f t="shared" si="2"/>
        <v>100000</v>
      </c>
      <c r="BG5" s="338">
        <f t="shared" si="2"/>
        <v>0</v>
      </c>
      <c r="BH5" s="338">
        <f t="shared" si="2"/>
        <v>100000</v>
      </c>
      <c r="BI5" s="338">
        <f t="shared" si="2"/>
        <v>0</v>
      </c>
      <c r="BJ5" s="338">
        <f t="shared" si="2"/>
        <v>0</v>
      </c>
      <c r="BK5" s="338">
        <f t="shared" si="2"/>
        <v>100000</v>
      </c>
      <c r="BL5" s="338">
        <f t="shared" si="2"/>
        <v>100000</v>
      </c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203"/>
      <c r="CP5" s="203"/>
      <c r="CQ5" s="203"/>
      <c r="CR5" s="203"/>
      <c r="CS5" s="203"/>
      <c r="CT5" s="203"/>
      <c r="CU5" s="203"/>
      <c r="CV5" s="203"/>
      <c r="CW5" s="203"/>
      <c r="CX5" s="203"/>
      <c r="CY5" s="203"/>
      <c r="CZ5" s="203"/>
      <c r="DA5" s="203"/>
      <c r="DB5" s="203"/>
      <c r="DC5" s="203"/>
      <c r="DD5" s="203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  <c r="DT5" s="203"/>
      <c r="DU5" s="203"/>
      <c r="DV5" s="203"/>
      <c r="DW5" s="203"/>
      <c r="DX5" s="203"/>
      <c r="DY5" s="203"/>
      <c r="DZ5" s="203"/>
      <c r="EA5" s="203"/>
      <c r="EB5" s="203"/>
      <c r="EC5" s="203"/>
      <c r="ED5" s="203"/>
      <c r="EE5" s="203"/>
      <c r="EF5" s="203"/>
      <c r="EG5" s="203"/>
      <c r="EH5" s="203"/>
      <c r="EI5" s="203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203"/>
      <c r="FE5" s="203"/>
      <c r="FF5" s="203"/>
      <c r="FG5" s="203"/>
      <c r="FH5" s="203"/>
      <c r="FI5" s="203"/>
      <c r="FJ5" s="203"/>
      <c r="FK5" s="203"/>
      <c r="FL5" s="203"/>
      <c r="FM5" s="203"/>
      <c r="FN5" s="203"/>
      <c r="FO5" s="203"/>
      <c r="FP5" s="203"/>
      <c r="FQ5" s="203"/>
      <c r="FR5" s="203"/>
      <c r="FS5" s="203"/>
      <c r="FT5" s="203"/>
      <c r="FU5" s="203"/>
      <c r="FV5" s="203"/>
      <c r="FW5" s="203"/>
      <c r="FX5" s="203"/>
      <c r="FY5" s="203"/>
      <c r="FZ5" s="203"/>
      <c r="GA5" s="203"/>
      <c r="GB5" s="203"/>
      <c r="GC5" s="203"/>
      <c r="GD5" s="203"/>
      <c r="GE5" s="203"/>
      <c r="GF5" s="203"/>
      <c r="GG5" s="203"/>
      <c r="GH5" s="203"/>
      <c r="GI5" s="203"/>
      <c r="GJ5" s="203"/>
      <c r="GK5" s="203"/>
      <c r="GL5" s="203"/>
      <c r="GM5" s="203"/>
      <c r="GN5" s="203"/>
      <c r="GO5" s="203"/>
      <c r="GP5" s="203"/>
      <c r="GQ5" s="203"/>
      <c r="GR5" s="203"/>
      <c r="GS5" s="203"/>
      <c r="GT5" s="203"/>
      <c r="GU5" s="203"/>
      <c r="GV5" s="203"/>
      <c r="GW5" s="203"/>
      <c r="GX5" s="203"/>
      <c r="GY5" s="203"/>
      <c r="GZ5" s="203"/>
      <c r="HA5" s="203"/>
      <c r="HB5" s="203"/>
      <c r="HC5" s="203"/>
      <c r="HD5" s="203"/>
      <c r="HE5" s="203"/>
      <c r="HF5" s="203"/>
      <c r="HG5" s="203"/>
      <c r="HH5" s="203"/>
      <c r="HI5" s="203"/>
      <c r="HJ5" s="203"/>
      <c r="HK5" s="203"/>
      <c r="HL5" s="203"/>
      <c r="HM5" s="203"/>
      <c r="HN5" s="203"/>
      <c r="HO5" s="203"/>
      <c r="HP5" s="203"/>
      <c r="HQ5" s="203"/>
      <c r="HR5" s="203"/>
      <c r="HS5" s="203"/>
      <c r="HT5" s="203"/>
      <c r="HU5" s="203"/>
      <c r="HV5" s="203"/>
      <c r="HW5" s="203"/>
      <c r="HX5" s="203"/>
      <c r="HY5" s="203"/>
      <c r="HZ5" s="203"/>
      <c r="IA5" s="203"/>
      <c r="IB5" s="203"/>
      <c r="IC5" s="203"/>
      <c r="ID5" s="203"/>
      <c r="IE5" s="203"/>
      <c r="IF5" s="203"/>
      <c r="IG5" s="203"/>
      <c r="IH5" s="203"/>
      <c r="II5" s="203"/>
      <c r="IJ5" s="203"/>
      <c r="IK5" s="203"/>
      <c r="IL5" s="203"/>
      <c r="IM5" s="203"/>
      <c r="IN5" s="203"/>
      <c r="IO5" s="203"/>
      <c r="IP5" s="203"/>
      <c r="IQ5" s="203"/>
      <c r="IR5" s="203"/>
      <c r="IS5" s="203"/>
      <c r="IT5" s="203"/>
      <c r="IU5" s="203"/>
      <c r="IV5" s="203"/>
    </row>
    <row r="6" spans="1:256" ht="44.45" customHeight="1">
      <c r="A6" s="331"/>
      <c r="B6" s="339" t="s">
        <v>817</v>
      </c>
      <c r="C6" s="340">
        <f t="shared" si="0"/>
        <v>100000</v>
      </c>
      <c r="D6" s="341">
        <f>'[6]Зведена (субвенції з ОБ) '!D113</f>
        <v>0</v>
      </c>
      <c r="E6" s="341">
        <f>'[6]Зведена (субвенції з ОБ) '!E113</f>
        <v>0</v>
      </c>
      <c r="F6" s="341">
        <f>'[6]Зведена (субвенції з ОБ) '!F113</f>
        <v>0</v>
      </c>
      <c r="G6" s="341">
        <f>'[6]Зведена (субвенції з ОБ) '!G113</f>
        <v>0</v>
      </c>
      <c r="H6" s="341">
        <f>'[6]Зведена (субвенції з ОБ) '!H113</f>
        <v>0</v>
      </c>
      <c r="I6" s="341">
        <f>'[6]Зведена (субвенції з ОБ) '!I113</f>
        <v>0</v>
      </c>
      <c r="J6" s="341">
        <f>'[6]Зведена (субвенції з ОБ) '!J113</f>
        <v>0</v>
      </c>
      <c r="K6" s="341">
        <f>'[6]Зведена (субвенції з ОБ) '!K113</f>
        <v>0</v>
      </c>
      <c r="L6" s="341">
        <f>'[6]Зведена (субвенції з ОБ) '!L113</f>
        <v>0</v>
      </c>
      <c r="M6" s="341">
        <f>'[6]Зведена (субвенції з ОБ) '!M113</f>
        <v>0</v>
      </c>
      <c r="N6" s="341">
        <f>'[6]Зведена (субвенції з ОБ) '!N113</f>
        <v>0</v>
      </c>
      <c r="O6" s="341">
        <f>'[6]Зведена (субвенції з ОБ) '!O113</f>
        <v>0</v>
      </c>
      <c r="P6" s="341">
        <f>'[6]Зведена (субвенції з ОБ) '!P113</f>
        <v>0</v>
      </c>
      <c r="Q6" s="341">
        <f>'[6]Зведена (субвенції з ОБ) '!Q113</f>
        <v>0</v>
      </c>
      <c r="R6" s="341">
        <f>'[6]Зведена (субвенції з ОБ) '!R113</f>
        <v>0</v>
      </c>
      <c r="S6" s="341">
        <f>'[6]Зведена (субвенції з ОБ) '!S113</f>
        <v>0</v>
      </c>
      <c r="T6" s="341">
        <f>'[6]Зведена (субвенції з ОБ) '!T113</f>
        <v>0</v>
      </c>
      <c r="U6" s="341">
        <f>'[6]Зведена (субвенції з ОБ) '!U113</f>
        <v>0</v>
      </c>
      <c r="V6" s="341">
        <f>'[6]Зведена (субвенції з ОБ) '!V113</f>
        <v>0</v>
      </c>
      <c r="W6" s="341">
        <f>'[6]Зведена (субвенції з ОБ) '!W113</f>
        <v>0</v>
      </c>
      <c r="X6" s="341">
        <f>'[6]Зведена (субвенції з ОБ) '!X113</f>
        <v>0</v>
      </c>
      <c r="Y6" s="341">
        <f>'[6]Зведена (субвенції з ОБ) '!Y113</f>
        <v>0</v>
      </c>
      <c r="Z6" s="341">
        <f>'[6]Зведена (субвенції з ОБ) '!Z113</f>
        <v>0</v>
      </c>
      <c r="AA6" s="341">
        <f>'[6]Зведена (субвенції з ОБ) '!AA113</f>
        <v>0</v>
      </c>
      <c r="AB6" s="341">
        <f>'[6]Зведена (субвенції з ОБ) '!AB113</f>
        <v>0</v>
      </c>
      <c r="AC6" s="341">
        <f>'[6]Зведена (субвенції з ОБ) '!AC113</f>
        <v>100000</v>
      </c>
      <c r="AD6" s="341">
        <f>'[6]Зведена (субвенції з ОБ) '!AD113</f>
        <v>100000</v>
      </c>
      <c r="AE6" s="341">
        <f>'[6]Зведена (субвенції з ОБ) '!AE113</f>
        <v>0</v>
      </c>
      <c r="AF6" s="341">
        <f>'[6]Зведена (субвенції з ОБ) '!AF113</f>
        <v>0</v>
      </c>
      <c r="AG6" s="341">
        <f>'[6]Зведена (субвенції з ОБ) '!AG113</f>
        <v>100000</v>
      </c>
      <c r="AH6" s="334">
        <f>'[6]Зведена (субвенції з ОБ) '!AH113</f>
        <v>0</v>
      </c>
      <c r="AI6" s="334">
        <f>'[6]Зведена (субвенції з ОБ) '!AI113</f>
        <v>100000</v>
      </c>
      <c r="AJ6" s="334">
        <f>'[6]Зведена (субвенції з ОБ) '!AJ113</f>
        <v>0</v>
      </c>
      <c r="AK6" s="334">
        <f>'[6]Зведена (субвенції з ОБ) '!AK113</f>
        <v>0</v>
      </c>
      <c r="AL6" s="334">
        <f>'[6]Зведена (субвенції з ОБ) '!AL113</f>
        <v>100000</v>
      </c>
      <c r="AM6" s="334">
        <f>'[6]Зведена (субвенції з ОБ) '!AM113</f>
        <v>0</v>
      </c>
      <c r="AN6" s="334">
        <f>'[6]Зведена (субвенції з ОБ) '!AN113</f>
        <v>100000</v>
      </c>
      <c r="AO6" s="334">
        <f>'[6]Зведена (субвенції з ОБ) '!AO113</f>
        <v>0</v>
      </c>
      <c r="AP6" s="334">
        <f>'[6]Зведена (субвенції з ОБ) '!AP113</f>
        <v>0</v>
      </c>
      <c r="AQ6" s="334">
        <f>'[6]Зведена (субвенції з ОБ) '!AQ113</f>
        <v>100000</v>
      </c>
      <c r="AR6" s="334">
        <f>'[6]Зведена (субвенції з ОБ) '!AR113</f>
        <v>0</v>
      </c>
      <c r="AS6" s="334">
        <f>'[6]Зведена (субвенції з ОБ) '!AS113</f>
        <v>100000</v>
      </c>
      <c r="AT6" s="334">
        <f>'[6]Зведена (субвенції з ОБ) '!AT113</f>
        <v>0</v>
      </c>
      <c r="AU6" s="334">
        <f>'[6]Зведена (субвенції з ОБ) '!AU113</f>
        <v>0</v>
      </c>
      <c r="AV6" s="334">
        <f>'[6]Зведена (субвенції з ОБ) '!AV113</f>
        <v>100000</v>
      </c>
      <c r="AW6" s="334">
        <f>'[6]Зведена (субвенції з ОБ) '!AW113</f>
        <v>0</v>
      </c>
      <c r="AX6" s="334">
        <f>'[6]Зведена (субвенції з ОБ) '!AX113</f>
        <v>100000</v>
      </c>
      <c r="AY6" s="334">
        <f>'[6]Зведена (субвенції з ОБ) '!AY113</f>
        <v>0</v>
      </c>
      <c r="AZ6" s="334">
        <f>'[6]Зведена (субвенції з ОБ) '!AZ113</f>
        <v>0</v>
      </c>
      <c r="BA6" s="334">
        <f>'[6]Зведена (субвенції з ОБ) '!BA113</f>
        <v>100000</v>
      </c>
      <c r="BB6" s="334">
        <f>'[6]Зведена (субвенції з ОБ) '!BB113</f>
        <v>0</v>
      </c>
      <c r="BC6" s="334">
        <f>'[6]Зведена (субвенції з ОБ) '!BC113</f>
        <v>100000</v>
      </c>
      <c r="BD6" s="334">
        <f>'[6]Зведена (субвенції з ОБ) '!BD113</f>
        <v>0</v>
      </c>
      <c r="BE6" s="334">
        <f>'[6]Зведена (субвенції з ОБ) '!BE113</f>
        <v>0</v>
      </c>
      <c r="BF6" s="334">
        <f>'[6]Зведена (субвенції з ОБ) '!BF113</f>
        <v>100000</v>
      </c>
      <c r="BG6" s="334">
        <f>'[6]Зведена (субвенції з ОБ) '!BG113</f>
        <v>0</v>
      </c>
      <c r="BH6" s="334">
        <f>'[6]Зведена (субвенції з ОБ) '!BH113</f>
        <v>100000</v>
      </c>
      <c r="BI6" s="334">
        <f>'[6]Зведена (субвенції з ОБ) '!BI113</f>
        <v>0</v>
      </c>
      <c r="BJ6" s="334">
        <f>'[6]Зведена (субвенції з ОБ) '!BJ113</f>
        <v>0</v>
      </c>
      <c r="BK6" s="334">
        <f>'[6]Зведена (субвенції з ОБ) '!BK113</f>
        <v>100000</v>
      </c>
      <c r="BL6" s="334">
        <f>'[6]Зведена (субвенції з ОБ) '!BL113</f>
        <v>100000</v>
      </c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3"/>
      <c r="FG6" s="203"/>
      <c r="FH6" s="203"/>
      <c r="FI6" s="203"/>
      <c r="FJ6" s="203"/>
      <c r="FK6" s="203"/>
      <c r="FL6" s="203"/>
      <c r="FM6" s="203"/>
      <c r="FN6" s="203"/>
      <c r="FO6" s="203"/>
      <c r="FP6" s="203"/>
      <c r="FQ6" s="203"/>
      <c r="FR6" s="203"/>
      <c r="FS6" s="203"/>
      <c r="FT6" s="203"/>
      <c r="FU6" s="203"/>
      <c r="FV6" s="203"/>
      <c r="FW6" s="203"/>
      <c r="FX6" s="203"/>
      <c r="FY6" s="203"/>
      <c r="FZ6" s="203"/>
      <c r="GA6" s="203"/>
      <c r="GB6" s="203"/>
      <c r="GC6" s="203"/>
      <c r="GD6" s="203"/>
      <c r="GE6" s="203"/>
      <c r="GF6" s="203"/>
      <c r="GG6" s="203"/>
      <c r="GH6" s="203"/>
      <c r="GI6" s="203"/>
      <c r="GJ6" s="203"/>
      <c r="GK6" s="203"/>
      <c r="GL6" s="203"/>
      <c r="GM6" s="203"/>
      <c r="GN6" s="203"/>
      <c r="GO6" s="203"/>
      <c r="GP6" s="203"/>
      <c r="GQ6" s="203"/>
      <c r="GR6" s="203"/>
      <c r="GS6" s="203"/>
      <c r="GT6" s="203"/>
      <c r="GU6" s="203"/>
      <c r="GV6" s="203"/>
      <c r="GW6" s="203"/>
      <c r="GX6" s="203"/>
      <c r="GY6" s="203"/>
      <c r="GZ6" s="203"/>
      <c r="HA6" s="203"/>
      <c r="HB6" s="203"/>
      <c r="HC6" s="203"/>
      <c r="HD6" s="203"/>
      <c r="HE6" s="203"/>
      <c r="HF6" s="203"/>
      <c r="HG6" s="203"/>
      <c r="HH6" s="203"/>
      <c r="HI6" s="203"/>
      <c r="HJ6" s="203"/>
      <c r="HK6" s="203"/>
      <c r="HL6" s="203"/>
      <c r="HM6" s="203"/>
      <c r="HN6" s="203"/>
      <c r="HO6" s="203"/>
      <c r="HP6" s="203"/>
      <c r="HQ6" s="203"/>
      <c r="HR6" s="203"/>
      <c r="HS6" s="203"/>
      <c r="HT6" s="203"/>
      <c r="HU6" s="203"/>
      <c r="HV6" s="203"/>
      <c r="HW6" s="203"/>
      <c r="HX6" s="203"/>
      <c r="HY6" s="203"/>
      <c r="HZ6" s="203"/>
      <c r="IA6" s="203"/>
      <c r="IB6" s="203"/>
      <c r="IC6" s="203"/>
      <c r="ID6" s="203"/>
      <c r="IE6" s="203"/>
      <c r="IF6" s="203"/>
      <c r="IG6" s="203"/>
      <c r="IH6" s="203"/>
      <c r="II6" s="203"/>
      <c r="IJ6" s="203"/>
      <c r="IK6" s="203"/>
      <c r="IL6" s="203"/>
      <c r="IM6" s="203"/>
      <c r="IN6" s="203"/>
      <c r="IO6" s="203"/>
      <c r="IP6" s="203"/>
      <c r="IQ6" s="203"/>
      <c r="IR6" s="203"/>
      <c r="IS6" s="203"/>
      <c r="IT6" s="203"/>
      <c r="IU6" s="203"/>
      <c r="IV6" s="203"/>
    </row>
    <row r="7" spans="1:256" ht="42" customHeight="1">
      <c r="A7" s="342">
        <v>2</v>
      </c>
      <c r="B7" s="336" t="s">
        <v>818</v>
      </c>
      <c r="C7" s="337">
        <f t="shared" si="0"/>
        <v>5100000</v>
      </c>
      <c r="D7" s="338">
        <f>D8+D9</f>
        <v>0</v>
      </c>
      <c r="E7" s="338">
        <f t="shared" ref="E7:BL7" si="3">E8+E9</f>
        <v>0</v>
      </c>
      <c r="F7" s="338">
        <f t="shared" si="3"/>
        <v>0</v>
      </c>
      <c r="G7" s="338">
        <f t="shared" si="3"/>
        <v>0</v>
      </c>
      <c r="H7" s="338">
        <f t="shared" si="3"/>
        <v>0</v>
      </c>
      <c r="I7" s="338">
        <f t="shared" si="3"/>
        <v>0</v>
      </c>
      <c r="J7" s="338">
        <f t="shared" si="3"/>
        <v>0</v>
      </c>
      <c r="K7" s="338">
        <f t="shared" si="3"/>
        <v>0</v>
      </c>
      <c r="L7" s="338">
        <f t="shared" si="3"/>
        <v>0</v>
      </c>
      <c r="M7" s="338">
        <f t="shared" si="3"/>
        <v>0</v>
      </c>
      <c r="N7" s="338">
        <f t="shared" si="3"/>
        <v>0</v>
      </c>
      <c r="O7" s="338">
        <f t="shared" si="3"/>
        <v>0</v>
      </c>
      <c r="P7" s="338">
        <f t="shared" si="3"/>
        <v>0</v>
      </c>
      <c r="Q7" s="338">
        <f t="shared" si="3"/>
        <v>0</v>
      </c>
      <c r="R7" s="338">
        <f t="shared" si="3"/>
        <v>0</v>
      </c>
      <c r="S7" s="338">
        <f t="shared" si="3"/>
        <v>3000000</v>
      </c>
      <c r="T7" s="338">
        <f t="shared" si="3"/>
        <v>3000000</v>
      </c>
      <c r="U7" s="338">
        <f t="shared" si="3"/>
        <v>3000000</v>
      </c>
      <c r="V7" s="338">
        <f t="shared" si="3"/>
        <v>3000000</v>
      </c>
      <c r="W7" s="338">
        <f t="shared" si="3"/>
        <v>0</v>
      </c>
      <c r="X7" s="338">
        <f t="shared" si="3"/>
        <v>2000000</v>
      </c>
      <c r="Y7" s="338">
        <f t="shared" si="3"/>
        <v>5000000</v>
      </c>
      <c r="Z7" s="338">
        <f t="shared" si="3"/>
        <v>2000000</v>
      </c>
      <c r="AA7" s="338">
        <f t="shared" si="3"/>
        <v>5000000</v>
      </c>
      <c r="AB7" s="338">
        <f t="shared" si="3"/>
        <v>0</v>
      </c>
      <c r="AC7" s="338">
        <f t="shared" si="3"/>
        <v>100000</v>
      </c>
      <c r="AD7" s="338">
        <f t="shared" si="3"/>
        <v>5100000</v>
      </c>
      <c r="AE7" s="338">
        <f t="shared" si="3"/>
        <v>100000</v>
      </c>
      <c r="AF7" s="338">
        <f t="shared" si="3"/>
        <v>5100000</v>
      </c>
      <c r="AG7" s="338">
        <f t="shared" si="3"/>
        <v>0</v>
      </c>
      <c r="AH7" s="338">
        <f t="shared" si="3"/>
        <v>0</v>
      </c>
      <c r="AI7" s="338">
        <f t="shared" si="3"/>
        <v>5100000</v>
      </c>
      <c r="AJ7" s="338">
        <f t="shared" si="3"/>
        <v>0</v>
      </c>
      <c r="AK7" s="338">
        <f t="shared" si="3"/>
        <v>5100000</v>
      </c>
      <c r="AL7" s="338">
        <f t="shared" si="3"/>
        <v>0</v>
      </c>
      <c r="AM7" s="338">
        <f t="shared" si="3"/>
        <v>0</v>
      </c>
      <c r="AN7" s="338">
        <f t="shared" si="3"/>
        <v>5100000</v>
      </c>
      <c r="AO7" s="338">
        <f t="shared" si="3"/>
        <v>0</v>
      </c>
      <c r="AP7" s="338">
        <f t="shared" si="3"/>
        <v>5100000</v>
      </c>
      <c r="AQ7" s="338">
        <f t="shared" si="3"/>
        <v>0</v>
      </c>
      <c r="AR7" s="338">
        <f t="shared" si="3"/>
        <v>0</v>
      </c>
      <c r="AS7" s="338">
        <f t="shared" si="3"/>
        <v>5100000</v>
      </c>
      <c r="AT7" s="338">
        <f t="shared" si="3"/>
        <v>0</v>
      </c>
      <c r="AU7" s="338">
        <f t="shared" si="3"/>
        <v>5100000</v>
      </c>
      <c r="AV7" s="338">
        <f t="shared" si="3"/>
        <v>0</v>
      </c>
      <c r="AW7" s="338">
        <f t="shared" si="3"/>
        <v>0</v>
      </c>
      <c r="AX7" s="338">
        <f t="shared" si="3"/>
        <v>5100000</v>
      </c>
      <c r="AY7" s="338">
        <f t="shared" si="3"/>
        <v>0</v>
      </c>
      <c r="AZ7" s="338">
        <f t="shared" si="3"/>
        <v>5100000</v>
      </c>
      <c r="BA7" s="338">
        <f t="shared" si="3"/>
        <v>0</v>
      </c>
      <c r="BB7" s="338">
        <f t="shared" si="3"/>
        <v>0</v>
      </c>
      <c r="BC7" s="338">
        <f t="shared" si="3"/>
        <v>5100000</v>
      </c>
      <c r="BD7" s="338">
        <f t="shared" si="3"/>
        <v>0</v>
      </c>
      <c r="BE7" s="338">
        <f t="shared" si="3"/>
        <v>5100000</v>
      </c>
      <c r="BF7" s="338">
        <f t="shared" si="3"/>
        <v>0</v>
      </c>
      <c r="BG7" s="338">
        <f t="shared" si="3"/>
        <v>0</v>
      </c>
      <c r="BH7" s="338">
        <f t="shared" si="3"/>
        <v>5100000</v>
      </c>
      <c r="BI7" s="338">
        <f t="shared" si="3"/>
        <v>0</v>
      </c>
      <c r="BJ7" s="338">
        <f t="shared" si="3"/>
        <v>5100000</v>
      </c>
      <c r="BK7" s="338">
        <f t="shared" si="3"/>
        <v>0</v>
      </c>
      <c r="BL7" s="338">
        <f t="shared" si="3"/>
        <v>5100000</v>
      </c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3"/>
      <c r="DA7" s="203"/>
      <c r="DB7" s="203"/>
      <c r="DC7" s="203"/>
      <c r="DD7" s="203"/>
      <c r="DE7" s="203"/>
      <c r="DF7" s="203"/>
      <c r="DG7" s="203"/>
      <c r="DH7" s="203"/>
      <c r="DI7" s="203"/>
      <c r="DJ7" s="203"/>
      <c r="DK7" s="203"/>
      <c r="DL7" s="203"/>
      <c r="DM7" s="203"/>
      <c r="DN7" s="203"/>
      <c r="DO7" s="203"/>
      <c r="DP7" s="203"/>
      <c r="DQ7" s="203"/>
      <c r="DR7" s="203"/>
      <c r="DS7" s="203"/>
      <c r="DT7" s="203"/>
      <c r="DU7" s="203"/>
      <c r="DV7" s="203"/>
      <c r="DW7" s="203"/>
      <c r="DX7" s="203"/>
      <c r="DY7" s="203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203"/>
      <c r="FE7" s="203"/>
      <c r="FF7" s="203"/>
      <c r="FG7" s="203"/>
      <c r="FH7" s="203"/>
      <c r="FI7" s="203"/>
      <c r="FJ7" s="203"/>
      <c r="FK7" s="203"/>
      <c r="FL7" s="203"/>
      <c r="FM7" s="203"/>
      <c r="FN7" s="203"/>
      <c r="FO7" s="203"/>
      <c r="FP7" s="203"/>
      <c r="FQ7" s="203"/>
      <c r="FR7" s="203"/>
      <c r="FS7" s="203"/>
      <c r="FT7" s="203"/>
      <c r="FU7" s="203"/>
      <c r="FV7" s="203"/>
      <c r="FW7" s="203"/>
      <c r="FX7" s="203"/>
      <c r="FY7" s="203"/>
      <c r="FZ7" s="203"/>
      <c r="GA7" s="203"/>
      <c r="GB7" s="203"/>
      <c r="GC7" s="203"/>
      <c r="GD7" s="203"/>
      <c r="GE7" s="203"/>
      <c r="GF7" s="203"/>
      <c r="GG7" s="203"/>
      <c r="GH7" s="203"/>
      <c r="GI7" s="203"/>
      <c r="GJ7" s="203"/>
      <c r="GK7" s="203"/>
      <c r="GL7" s="203"/>
      <c r="GM7" s="203"/>
      <c r="GN7" s="203"/>
      <c r="GO7" s="203"/>
      <c r="GP7" s="203"/>
      <c r="GQ7" s="203"/>
      <c r="GR7" s="203"/>
      <c r="GS7" s="203"/>
      <c r="GT7" s="203"/>
      <c r="GU7" s="203"/>
      <c r="GV7" s="203"/>
      <c r="GW7" s="203"/>
      <c r="GX7" s="203"/>
      <c r="GY7" s="203"/>
      <c r="GZ7" s="203"/>
      <c r="HA7" s="203"/>
      <c r="HB7" s="203"/>
      <c r="HC7" s="203"/>
      <c r="HD7" s="203"/>
      <c r="HE7" s="203"/>
      <c r="HF7" s="203"/>
      <c r="HG7" s="203"/>
      <c r="HH7" s="203"/>
      <c r="HI7" s="203"/>
      <c r="HJ7" s="203"/>
      <c r="HK7" s="203"/>
      <c r="HL7" s="203"/>
      <c r="HM7" s="203"/>
      <c r="HN7" s="203"/>
      <c r="HO7" s="203"/>
      <c r="HP7" s="203"/>
      <c r="HQ7" s="203"/>
      <c r="HR7" s="203"/>
      <c r="HS7" s="203"/>
      <c r="HT7" s="203"/>
      <c r="HU7" s="203"/>
      <c r="HV7" s="203"/>
      <c r="HW7" s="203"/>
      <c r="HX7" s="203"/>
      <c r="HY7" s="203"/>
      <c r="HZ7" s="203"/>
      <c r="IA7" s="203"/>
      <c r="IB7" s="203"/>
      <c r="IC7" s="203"/>
      <c r="ID7" s="203"/>
      <c r="IE7" s="203"/>
      <c r="IF7" s="203"/>
      <c r="IG7" s="203"/>
      <c r="IH7" s="203"/>
      <c r="II7" s="203"/>
      <c r="IJ7" s="203"/>
      <c r="IK7" s="203"/>
      <c r="IL7" s="203"/>
      <c r="IM7" s="203"/>
      <c r="IN7" s="203"/>
      <c r="IO7" s="203"/>
      <c r="IP7" s="203"/>
      <c r="IQ7" s="203"/>
      <c r="IR7" s="203"/>
      <c r="IS7" s="203"/>
      <c r="IT7" s="203"/>
      <c r="IU7" s="203"/>
      <c r="IV7" s="203"/>
    </row>
    <row r="8" spans="1:256" ht="54.6" customHeight="1">
      <c r="A8" s="343"/>
      <c r="B8" s="339" t="s">
        <v>819</v>
      </c>
      <c r="C8" s="340">
        <f t="shared" si="0"/>
        <v>5000000</v>
      </c>
      <c r="D8" s="341">
        <f>'[6]Зведена (субвенції з ОБ) '!D89</f>
        <v>0</v>
      </c>
      <c r="E8" s="341">
        <f>'[6]Зведена (субвенції з ОБ) '!E89</f>
        <v>0</v>
      </c>
      <c r="F8" s="341">
        <f>'[6]Зведена (субвенції з ОБ) '!F89</f>
        <v>0</v>
      </c>
      <c r="G8" s="341">
        <f>'[6]Зведена (субвенції з ОБ) '!G89</f>
        <v>0</v>
      </c>
      <c r="H8" s="341">
        <f>'[6]Зведена (субвенції з ОБ) '!H89</f>
        <v>0</v>
      </c>
      <c r="I8" s="341">
        <f>'[6]Зведена (субвенції з ОБ) '!I89</f>
        <v>0</v>
      </c>
      <c r="J8" s="341">
        <f>'[6]Зведена (субвенції з ОБ) '!J89</f>
        <v>0</v>
      </c>
      <c r="K8" s="341">
        <f>'[6]Зведена (субвенції з ОБ) '!K89</f>
        <v>0</v>
      </c>
      <c r="L8" s="341">
        <f>'[6]Зведена (субвенції з ОБ) '!L89</f>
        <v>0</v>
      </c>
      <c r="M8" s="341">
        <f>'[6]Зведена (субвенції з ОБ) '!M89</f>
        <v>0</v>
      </c>
      <c r="N8" s="341">
        <f>'[6]Зведена (субвенції з ОБ) '!N89</f>
        <v>0</v>
      </c>
      <c r="O8" s="341">
        <f>'[6]Зведена (субвенції з ОБ) '!O89</f>
        <v>0</v>
      </c>
      <c r="P8" s="341">
        <f>'[6]Зведена (субвенції з ОБ) '!P89</f>
        <v>0</v>
      </c>
      <c r="Q8" s="341">
        <f>'[6]Зведена (субвенції з ОБ) '!Q89</f>
        <v>0</v>
      </c>
      <c r="R8" s="341">
        <f>'[6]Зведена (субвенції з ОБ) '!R89</f>
        <v>0</v>
      </c>
      <c r="S8" s="341">
        <f>'[6]Зведена (субвенції з ОБ) '!S89</f>
        <v>3000000</v>
      </c>
      <c r="T8" s="341">
        <f>'[6]Зведена (субвенції з ОБ) '!T89</f>
        <v>3000000</v>
      </c>
      <c r="U8" s="341">
        <f>'[6]Зведена (субвенції з ОБ) '!U89</f>
        <v>3000000</v>
      </c>
      <c r="V8" s="341">
        <f>'[6]Зведена (субвенції з ОБ) '!V89</f>
        <v>3000000</v>
      </c>
      <c r="W8" s="341">
        <f>'[6]Зведена (субвенції з ОБ) '!W89</f>
        <v>0</v>
      </c>
      <c r="X8" s="341">
        <f>'[6]Зведена (субвенції з ОБ) '!X89</f>
        <v>2000000</v>
      </c>
      <c r="Y8" s="341">
        <f>'[6]Зведена (субвенції з ОБ) '!Y89</f>
        <v>5000000</v>
      </c>
      <c r="Z8" s="341">
        <f>'[6]Зведена (субвенції з ОБ) '!Z89</f>
        <v>2000000</v>
      </c>
      <c r="AA8" s="341">
        <f>'[6]Зведена (субвенції з ОБ) '!AA89</f>
        <v>5000000</v>
      </c>
      <c r="AB8" s="341">
        <f>'[6]Зведена (субвенції з ОБ) '!AB89</f>
        <v>0</v>
      </c>
      <c r="AC8" s="341">
        <f>'[6]Зведена (субвенції з ОБ) '!AC89</f>
        <v>0</v>
      </c>
      <c r="AD8" s="341">
        <f>'[6]Зведена (субвенції з ОБ) '!AD89</f>
        <v>5000000</v>
      </c>
      <c r="AE8" s="341">
        <f>'[6]Зведена (субвенції з ОБ) '!AE89</f>
        <v>0</v>
      </c>
      <c r="AF8" s="341">
        <f>'[6]Зведена (субвенції з ОБ) '!AF89</f>
        <v>5000000</v>
      </c>
      <c r="AG8" s="341">
        <f>'[6]Зведена (субвенції з ОБ) '!AG89</f>
        <v>0</v>
      </c>
      <c r="AH8" s="341">
        <f>'[6]Зведена (субвенції з ОБ) '!AH89</f>
        <v>0</v>
      </c>
      <c r="AI8" s="341">
        <f>'[6]Зведена (субвенції з ОБ) '!AI89</f>
        <v>5000000</v>
      </c>
      <c r="AJ8" s="341">
        <f>'[6]Зведена (субвенції з ОБ) '!AJ89</f>
        <v>0</v>
      </c>
      <c r="AK8" s="341">
        <f>'[6]Зведена (субвенції з ОБ) '!AK89</f>
        <v>5000000</v>
      </c>
      <c r="AL8" s="341">
        <f>'[6]Зведена (субвенції з ОБ) '!AL89</f>
        <v>0</v>
      </c>
      <c r="AM8" s="341">
        <f>'[6]Зведена (субвенції з ОБ) '!AM89</f>
        <v>0</v>
      </c>
      <c r="AN8" s="341">
        <f>'[6]Зведена (субвенції з ОБ) '!AN89</f>
        <v>5000000</v>
      </c>
      <c r="AO8" s="341">
        <f>'[6]Зведена (субвенції з ОБ) '!AO89</f>
        <v>0</v>
      </c>
      <c r="AP8" s="341">
        <f>'[6]Зведена (субвенції з ОБ) '!AP89</f>
        <v>5000000</v>
      </c>
      <c r="AQ8" s="341">
        <f>'[6]Зведена (субвенції з ОБ) '!AQ89</f>
        <v>0</v>
      </c>
      <c r="AR8" s="341">
        <f>'[6]Зведена (субвенції з ОБ) '!AR89</f>
        <v>0</v>
      </c>
      <c r="AS8" s="341">
        <f>'[6]Зведена (субвенції з ОБ) '!AS89</f>
        <v>5000000</v>
      </c>
      <c r="AT8" s="341">
        <f>'[6]Зведена (субвенції з ОБ) '!AT89</f>
        <v>0</v>
      </c>
      <c r="AU8" s="341">
        <f>'[6]Зведена (субвенції з ОБ) '!AU89</f>
        <v>5000000</v>
      </c>
      <c r="AV8" s="341">
        <f>'[6]Зведена (субвенції з ОБ) '!AV89</f>
        <v>0</v>
      </c>
      <c r="AW8" s="341">
        <f>'[6]Зведена (субвенції з ОБ) '!AW89</f>
        <v>0</v>
      </c>
      <c r="AX8" s="341">
        <f>'[6]Зведена (субвенції з ОБ) '!AX89</f>
        <v>5000000</v>
      </c>
      <c r="AY8" s="341">
        <f>'[6]Зведена (субвенції з ОБ) '!AY89</f>
        <v>0</v>
      </c>
      <c r="AZ8" s="341">
        <f>'[6]Зведена (субвенції з ОБ) '!AZ89</f>
        <v>5000000</v>
      </c>
      <c r="BA8" s="341">
        <f>'[6]Зведена (субвенції з ОБ) '!BA89</f>
        <v>0</v>
      </c>
      <c r="BB8" s="341">
        <f>'[6]Зведена (субвенції з ОБ) '!BB89</f>
        <v>0</v>
      </c>
      <c r="BC8" s="341">
        <f>'[6]Зведена (субвенції з ОБ) '!BC89</f>
        <v>5000000</v>
      </c>
      <c r="BD8" s="341">
        <f>'[6]Зведена (субвенції з ОБ) '!BD89</f>
        <v>0</v>
      </c>
      <c r="BE8" s="341">
        <f>'[6]Зведена (субвенції з ОБ) '!BE89</f>
        <v>5000000</v>
      </c>
      <c r="BF8" s="341">
        <f>'[6]Зведена (субвенції з ОБ) '!BF89</f>
        <v>0</v>
      </c>
      <c r="BG8" s="341">
        <f>'[6]Зведена (субвенції з ОБ) '!BG89</f>
        <v>0</v>
      </c>
      <c r="BH8" s="341">
        <f>'[6]Зведена (субвенції з ОБ) '!BH89</f>
        <v>5000000</v>
      </c>
      <c r="BI8" s="341">
        <f>'[6]Зведена (субвенції з ОБ) '!BI89</f>
        <v>0</v>
      </c>
      <c r="BJ8" s="341">
        <f>'[6]Зведена (субвенції з ОБ) '!BJ89</f>
        <v>5000000</v>
      </c>
      <c r="BK8" s="341">
        <f>'[6]Зведена (субвенції з ОБ) '!BK89</f>
        <v>0</v>
      </c>
      <c r="BL8" s="341">
        <f>'[6]Зведена (субвенції з ОБ) '!BL89</f>
        <v>5000000</v>
      </c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203"/>
      <c r="FE8" s="203"/>
      <c r="FF8" s="203"/>
      <c r="FG8" s="203"/>
      <c r="FH8" s="203"/>
      <c r="FI8" s="203"/>
      <c r="FJ8" s="203"/>
      <c r="FK8" s="203"/>
      <c r="FL8" s="203"/>
      <c r="FM8" s="203"/>
      <c r="FN8" s="203"/>
      <c r="FO8" s="203"/>
      <c r="FP8" s="203"/>
      <c r="FQ8" s="203"/>
      <c r="FR8" s="203"/>
      <c r="FS8" s="203"/>
      <c r="FT8" s="203"/>
      <c r="FU8" s="203"/>
      <c r="FV8" s="203"/>
      <c r="FW8" s="203"/>
      <c r="FX8" s="203"/>
      <c r="FY8" s="203"/>
      <c r="FZ8" s="203"/>
      <c r="GA8" s="203"/>
      <c r="GB8" s="203"/>
      <c r="GC8" s="203"/>
      <c r="GD8" s="203"/>
      <c r="GE8" s="203"/>
      <c r="GF8" s="203"/>
      <c r="GG8" s="203"/>
      <c r="GH8" s="203"/>
      <c r="GI8" s="203"/>
      <c r="GJ8" s="203"/>
      <c r="GK8" s="203"/>
      <c r="GL8" s="203"/>
      <c r="GM8" s="203"/>
      <c r="GN8" s="203"/>
      <c r="GO8" s="203"/>
      <c r="GP8" s="203"/>
      <c r="GQ8" s="203"/>
      <c r="GR8" s="203"/>
      <c r="GS8" s="203"/>
      <c r="GT8" s="203"/>
      <c r="GU8" s="203"/>
      <c r="GV8" s="203"/>
      <c r="GW8" s="203"/>
      <c r="GX8" s="203"/>
      <c r="GY8" s="203"/>
      <c r="GZ8" s="203"/>
      <c r="HA8" s="203"/>
      <c r="HB8" s="203"/>
      <c r="HC8" s="203"/>
      <c r="HD8" s="203"/>
      <c r="HE8" s="203"/>
      <c r="HF8" s="203"/>
      <c r="HG8" s="203"/>
      <c r="HH8" s="203"/>
      <c r="HI8" s="203"/>
      <c r="HJ8" s="203"/>
      <c r="HK8" s="203"/>
      <c r="HL8" s="203"/>
      <c r="HM8" s="203"/>
      <c r="HN8" s="203"/>
      <c r="HO8" s="203"/>
      <c r="HP8" s="203"/>
      <c r="HQ8" s="203"/>
      <c r="HR8" s="203"/>
      <c r="HS8" s="203"/>
      <c r="HT8" s="203"/>
      <c r="HU8" s="203"/>
      <c r="HV8" s="203"/>
      <c r="HW8" s="203"/>
      <c r="HX8" s="203"/>
      <c r="HY8" s="203"/>
      <c r="HZ8" s="203"/>
      <c r="IA8" s="203"/>
      <c r="IB8" s="203"/>
      <c r="IC8" s="203"/>
      <c r="ID8" s="203"/>
      <c r="IE8" s="203"/>
      <c r="IF8" s="203"/>
      <c r="IG8" s="203"/>
      <c r="IH8" s="203"/>
      <c r="II8" s="203"/>
      <c r="IJ8" s="203"/>
      <c r="IK8" s="203"/>
      <c r="IL8" s="203"/>
      <c r="IM8" s="203"/>
      <c r="IN8" s="203"/>
      <c r="IO8" s="203"/>
      <c r="IP8" s="203"/>
      <c r="IQ8" s="203"/>
      <c r="IR8" s="203"/>
      <c r="IS8" s="203"/>
      <c r="IT8" s="203"/>
      <c r="IU8" s="203"/>
      <c r="IV8" s="203"/>
    </row>
    <row r="9" spans="1:256" ht="45" customHeight="1">
      <c r="A9" s="343"/>
      <c r="B9" s="339" t="s">
        <v>817</v>
      </c>
      <c r="C9" s="340">
        <f t="shared" si="0"/>
        <v>100000</v>
      </c>
      <c r="D9" s="341">
        <f>'[6]Зведена (субвенції з ОБ) '!D114</f>
        <v>0</v>
      </c>
      <c r="E9" s="341">
        <f>'[6]Зведена (субвенції з ОБ) '!E114</f>
        <v>0</v>
      </c>
      <c r="F9" s="341">
        <f>'[6]Зведена (субвенції з ОБ) '!F114</f>
        <v>0</v>
      </c>
      <c r="G9" s="341">
        <f>'[6]Зведена (субвенції з ОБ) '!G114</f>
        <v>0</v>
      </c>
      <c r="H9" s="341">
        <f>'[6]Зведена (субвенції з ОБ) '!H114</f>
        <v>0</v>
      </c>
      <c r="I9" s="341">
        <f>'[6]Зведена (субвенції з ОБ) '!I114</f>
        <v>0</v>
      </c>
      <c r="J9" s="341">
        <f>'[6]Зведена (субвенції з ОБ) '!J114</f>
        <v>0</v>
      </c>
      <c r="K9" s="341">
        <f>'[6]Зведена (субвенції з ОБ) '!K114</f>
        <v>0</v>
      </c>
      <c r="L9" s="341">
        <f>'[6]Зведена (субвенції з ОБ) '!L114</f>
        <v>0</v>
      </c>
      <c r="M9" s="341">
        <f>'[6]Зведена (субвенції з ОБ) '!M114</f>
        <v>0</v>
      </c>
      <c r="N9" s="341">
        <f>'[6]Зведена (субвенції з ОБ) '!N114</f>
        <v>0</v>
      </c>
      <c r="O9" s="341">
        <f>'[6]Зведена (субвенції з ОБ) '!O114</f>
        <v>0</v>
      </c>
      <c r="P9" s="341">
        <f>'[6]Зведена (субвенції з ОБ) '!P114</f>
        <v>0</v>
      </c>
      <c r="Q9" s="341">
        <f>'[6]Зведена (субвенції з ОБ) '!Q114</f>
        <v>0</v>
      </c>
      <c r="R9" s="341">
        <f>'[6]Зведена (субвенції з ОБ) '!R114</f>
        <v>0</v>
      </c>
      <c r="S9" s="341">
        <f>'[6]Зведена (субвенції з ОБ) '!S114</f>
        <v>0</v>
      </c>
      <c r="T9" s="341">
        <f>'[6]Зведена (субвенції з ОБ) '!T114</f>
        <v>0</v>
      </c>
      <c r="U9" s="341">
        <f>'[6]Зведена (субвенції з ОБ) '!U114</f>
        <v>0</v>
      </c>
      <c r="V9" s="341">
        <f>'[6]Зведена (субвенції з ОБ) '!V114</f>
        <v>0</v>
      </c>
      <c r="W9" s="341">
        <f>'[6]Зведена (субвенції з ОБ) '!W114</f>
        <v>0</v>
      </c>
      <c r="X9" s="341">
        <f>'[6]Зведена (субвенції з ОБ) '!X114</f>
        <v>0</v>
      </c>
      <c r="Y9" s="341">
        <f>'[6]Зведена (субвенції з ОБ) '!Y114</f>
        <v>0</v>
      </c>
      <c r="Z9" s="341">
        <f>'[6]Зведена (субвенції з ОБ) '!Z114</f>
        <v>0</v>
      </c>
      <c r="AA9" s="341">
        <f>'[6]Зведена (субвенції з ОБ) '!AA114</f>
        <v>0</v>
      </c>
      <c r="AB9" s="341">
        <f>'[6]Зведена (субвенції з ОБ) '!AB114</f>
        <v>0</v>
      </c>
      <c r="AC9" s="341">
        <f>'[6]Зведена (субвенції з ОБ) '!AC114</f>
        <v>100000</v>
      </c>
      <c r="AD9" s="341">
        <f>'[6]Зведена (субвенції з ОБ) '!AD114</f>
        <v>100000</v>
      </c>
      <c r="AE9" s="341">
        <f>'[6]Зведена (субвенції з ОБ) '!AE114</f>
        <v>100000</v>
      </c>
      <c r="AF9" s="341">
        <f>'[6]Зведена (субвенції з ОБ) '!AF114</f>
        <v>100000</v>
      </c>
      <c r="AG9" s="341">
        <f>'[6]Зведена (субвенції з ОБ) '!AG114</f>
        <v>0</v>
      </c>
      <c r="AH9" s="341">
        <f>'[6]Зведена (субвенції з ОБ) '!AH114</f>
        <v>0</v>
      </c>
      <c r="AI9" s="341">
        <f>'[6]Зведена (субвенції з ОБ) '!AI114</f>
        <v>100000</v>
      </c>
      <c r="AJ9" s="341">
        <f>'[6]Зведена (субвенції з ОБ) '!AJ114</f>
        <v>0</v>
      </c>
      <c r="AK9" s="341">
        <f>'[6]Зведена (субвенції з ОБ) '!AK114</f>
        <v>100000</v>
      </c>
      <c r="AL9" s="341">
        <f>'[6]Зведена (субвенції з ОБ) '!AL114</f>
        <v>0</v>
      </c>
      <c r="AM9" s="341">
        <f>'[6]Зведена (субвенції з ОБ) '!AM114</f>
        <v>0</v>
      </c>
      <c r="AN9" s="341">
        <f>'[6]Зведена (субвенції з ОБ) '!AN114</f>
        <v>100000</v>
      </c>
      <c r="AO9" s="341">
        <f>'[6]Зведена (субвенції з ОБ) '!AO114</f>
        <v>0</v>
      </c>
      <c r="AP9" s="341">
        <f>'[6]Зведена (субвенції з ОБ) '!AP114</f>
        <v>100000</v>
      </c>
      <c r="AQ9" s="341">
        <f>'[6]Зведена (субвенції з ОБ) '!AQ114</f>
        <v>0</v>
      </c>
      <c r="AR9" s="341">
        <f>'[6]Зведена (субвенції з ОБ) '!AR114</f>
        <v>0</v>
      </c>
      <c r="AS9" s="341">
        <f>'[6]Зведена (субвенції з ОБ) '!AS114</f>
        <v>100000</v>
      </c>
      <c r="AT9" s="341">
        <f>'[6]Зведена (субвенції з ОБ) '!AT114</f>
        <v>0</v>
      </c>
      <c r="AU9" s="341">
        <f>'[6]Зведена (субвенції з ОБ) '!AU114</f>
        <v>100000</v>
      </c>
      <c r="AV9" s="341">
        <f>'[6]Зведена (субвенції з ОБ) '!AV114</f>
        <v>0</v>
      </c>
      <c r="AW9" s="341">
        <f>'[6]Зведена (субвенції з ОБ) '!AW114</f>
        <v>0</v>
      </c>
      <c r="AX9" s="341">
        <f>'[6]Зведена (субвенції з ОБ) '!AX114</f>
        <v>100000</v>
      </c>
      <c r="AY9" s="341">
        <f>'[6]Зведена (субвенції з ОБ) '!AY114</f>
        <v>0</v>
      </c>
      <c r="AZ9" s="341">
        <f>'[6]Зведена (субвенції з ОБ) '!AZ114</f>
        <v>100000</v>
      </c>
      <c r="BA9" s="341">
        <f>'[6]Зведена (субвенції з ОБ) '!BA114</f>
        <v>0</v>
      </c>
      <c r="BB9" s="341">
        <f>'[6]Зведена (субвенції з ОБ) '!BB114</f>
        <v>0</v>
      </c>
      <c r="BC9" s="341">
        <f>'[6]Зведена (субвенції з ОБ) '!BC114</f>
        <v>100000</v>
      </c>
      <c r="BD9" s="341">
        <f>'[6]Зведена (субвенції з ОБ) '!BD114</f>
        <v>0</v>
      </c>
      <c r="BE9" s="341">
        <f>'[6]Зведена (субвенції з ОБ) '!BE114</f>
        <v>100000</v>
      </c>
      <c r="BF9" s="341">
        <f>'[6]Зведена (субвенції з ОБ) '!BF114</f>
        <v>0</v>
      </c>
      <c r="BG9" s="341">
        <f>'[6]Зведена (субвенції з ОБ) '!BG114</f>
        <v>0</v>
      </c>
      <c r="BH9" s="341">
        <f>'[6]Зведена (субвенції з ОБ) '!BH114</f>
        <v>100000</v>
      </c>
      <c r="BI9" s="341">
        <f>'[6]Зведена (субвенції з ОБ) '!BI114</f>
        <v>0</v>
      </c>
      <c r="BJ9" s="341">
        <f>'[6]Зведена (субвенції з ОБ) '!BJ114</f>
        <v>100000</v>
      </c>
      <c r="BK9" s="341">
        <f>'[6]Зведена (субвенції з ОБ) '!BK114</f>
        <v>0</v>
      </c>
      <c r="BL9" s="341">
        <f>'[6]Зведена (субвенції з ОБ) '!BL114</f>
        <v>100000</v>
      </c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  <c r="DX9" s="203"/>
      <c r="DY9" s="203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3"/>
      <c r="EN9" s="203"/>
      <c r="EO9" s="203"/>
      <c r="EP9" s="203"/>
      <c r="EQ9" s="203"/>
      <c r="ER9" s="203"/>
      <c r="ES9" s="203"/>
      <c r="ET9" s="203"/>
      <c r="EU9" s="203"/>
      <c r="EV9" s="203"/>
      <c r="EW9" s="203"/>
      <c r="EX9" s="203"/>
      <c r="EY9" s="203"/>
      <c r="EZ9" s="203"/>
      <c r="FA9" s="203"/>
      <c r="FB9" s="203"/>
      <c r="FC9" s="203"/>
      <c r="FD9" s="203"/>
      <c r="FE9" s="203"/>
      <c r="FF9" s="203"/>
      <c r="FG9" s="203"/>
      <c r="FH9" s="203"/>
      <c r="FI9" s="203"/>
      <c r="FJ9" s="203"/>
      <c r="FK9" s="203"/>
      <c r="FL9" s="203"/>
      <c r="FM9" s="203"/>
      <c r="FN9" s="203"/>
      <c r="FO9" s="203"/>
      <c r="FP9" s="203"/>
      <c r="FQ9" s="203"/>
      <c r="FR9" s="203"/>
      <c r="FS9" s="203"/>
      <c r="FT9" s="203"/>
      <c r="FU9" s="203"/>
      <c r="FV9" s="203"/>
      <c r="FW9" s="203"/>
      <c r="FX9" s="203"/>
      <c r="FY9" s="203"/>
      <c r="FZ9" s="203"/>
      <c r="GA9" s="203"/>
      <c r="GB9" s="203"/>
      <c r="GC9" s="203"/>
      <c r="GD9" s="203"/>
      <c r="GE9" s="203"/>
      <c r="GF9" s="203"/>
      <c r="GG9" s="203"/>
      <c r="GH9" s="203"/>
      <c r="GI9" s="203"/>
      <c r="GJ9" s="203"/>
      <c r="GK9" s="203"/>
      <c r="GL9" s="203"/>
      <c r="GM9" s="203"/>
      <c r="GN9" s="203"/>
      <c r="GO9" s="203"/>
      <c r="GP9" s="203"/>
      <c r="GQ9" s="203"/>
      <c r="GR9" s="203"/>
      <c r="GS9" s="203"/>
      <c r="GT9" s="203"/>
      <c r="GU9" s="203"/>
      <c r="GV9" s="203"/>
      <c r="GW9" s="203"/>
      <c r="GX9" s="203"/>
      <c r="GY9" s="203"/>
      <c r="GZ9" s="203"/>
      <c r="HA9" s="203"/>
      <c r="HB9" s="203"/>
      <c r="HC9" s="203"/>
      <c r="HD9" s="203"/>
      <c r="HE9" s="203"/>
      <c r="HF9" s="203"/>
      <c r="HG9" s="203"/>
      <c r="HH9" s="203"/>
      <c r="HI9" s="203"/>
      <c r="HJ9" s="203"/>
      <c r="HK9" s="203"/>
      <c r="HL9" s="203"/>
      <c r="HM9" s="203"/>
      <c r="HN9" s="203"/>
      <c r="HO9" s="203"/>
      <c r="HP9" s="203"/>
      <c r="HQ9" s="203"/>
      <c r="HR9" s="203"/>
      <c r="HS9" s="203"/>
      <c r="HT9" s="203"/>
      <c r="HU9" s="203"/>
      <c r="HV9" s="203"/>
      <c r="HW9" s="203"/>
      <c r="HX9" s="203"/>
      <c r="HY9" s="203"/>
      <c r="HZ9" s="203"/>
      <c r="IA9" s="203"/>
      <c r="IB9" s="203"/>
      <c r="IC9" s="203"/>
      <c r="ID9" s="203"/>
      <c r="IE9" s="203"/>
      <c r="IF9" s="203"/>
      <c r="IG9" s="203"/>
      <c r="IH9" s="203"/>
      <c r="II9" s="203"/>
      <c r="IJ9" s="203"/>
      <c r="IK9" s="203"/>
      <c r="IL9" s="203"/>
      <c r="IM9" s="203"/>
      <c r="IN9" s="203"/>
      <c r="IO9" s="203"/>
      <c r="IP9" s="203"/>
      <c r="IQ9" s="203"/>
      <c r="IR9" s="203"/>
      <c r="IS9" s="203"/>
      <c r="IT9" s="203"/>
      <c r="IU9" s="203"/>
      <c r="IV9" s="203"/>
    </row>
    <row r="10" spans="1:256" ht="37.9" customHeight="1">
      <c r="A10" s="342">
        <v>3</v>
      </c>
      <c r="B10" s="336" t="s">
        <v>820</v>
      </c>
      <c r="C10" s="337">
        <f t="shared" si="0"/>
        <v>100000</v>
      </c>
      <c r="D10" s="338">
        <f>D11</f>
        <v>0</v>
      </c>
      <c r="E10" s="338">
        <f t="shared" ref="E10:BL10" si="4">E11</f>
        <v>0</v>
      </c>
      <c r="F10" s="338">
        <f t="shared" si="4"/>
        <v>0</v>
      </c>
      <c r="G10" s="338">
        <f t="shared" si="4"/>
        <v>0</v>
      </c>
      <c r="H10" s="338">
        <f t="shared" si="4"/>
        <v>0</v>
      </c>
      <c r="I10" s="338">
        <f t="shared" si="4"/>
        <v>0</v>
      </c>
      <c r="J10" s="338">
        <f t="shared" si="4"/>
        <v>0</v>
      </c>
      <c r="K10" s="338">
        <f t="shared" si="4"/>
        <v>0</v>
      </c>
      <c r="L10" s="338">
        <f t="shared" si="4"/>
        <v>0</v>
      </c>
      <c r="M10" s="338">
        <f t="shared" si="4"/>
        <v>0</v>
      </c>
      <c r="N10" s="338">
        <f t="shared" si="4"/>
        <v>0</v>
      </c>
      <c r="O10" s="338">
        <f t="shared" si="4"/>
        <v>0</v>
      </c>
      <c r="P10" s="338">
        <f t="shared" si="4"/>
        <v>0</v>
      </c>
      <c r="Q10" s="338">
        <f t="shared" si="4"/>
        <v>0</v>
      </c>
      <c r="R10" s="338">
        <f t="shared" si="4"/>
        <v>0</v>
      </c>
      <c r="S10" s="338">
        <f t="shared" si="4"/>
        <v>0</v>
      </c>
      <c r="T10" s="338">
        <f t="shared" si="4"/>
        <v>0</v>
      </c>
      <c r="U10" s="338">
        <f t="shared" si="4"/>
        <v>0</v>
      </c>
      <c r="V10" s="338">
        <f t="shared" si="4"/>
        <v>0</v>
      </c>
      <c r="W10" s="338">
        <f t="shared" si="4"/>
        <v>0</v>
      </c>
      <c r="X10" s="338">
        <f t="shared" si="4"/>
        <v>0</v>
      </c>
      <c r="Y10" s="338">
        <f t="shared" si="4"/>
        <v>0</v>
      </c>
      <c r="Z10" s="338">
        <f t="shared" si="4"/>
        <v>0</v>
      </c>
      <c r="AA10" s="338">
        <f t="shared" si="4"/>
        <v>0</v>
      </c>
      <c r="AB10" s="338">
        <f t="shared" si="4"/>
        <v>0</v>
      </c>
      <c r="AC10" s="338">
        <f t="shared" si="4"/>
        <v>100000</v>
      </c>
      <c r="AD10" s="338">
        <f t="shared" si="4"/>
        <v>100000</v>
      </c>
      <c r="AE10" s="338">
        <f t="shared" si="4"/>
        <v>100000</v>
      </c>
      <c r="AF10" s="338">
        <f t="shared" si="4"/>
        <v>100000</v>
      </c>
      <c r="AG10" s="338">
        <f t="shared" si="4"/>
        <v>0</v>
      </c>
      <c r="AH10" s="338">
        <f t="shared" si="4"/>
        <v>0</v>
      </c>
      <c r="AI10" s="338">
        <f t="shared" si="4"/>
        <v>100000</v>
      </c>
      <c r="AJ10" s="338">
        <f t="shared" si="4"/>
        <v>0</v>
      </c>
      <c r="AK10" s="338">
        <f t="shared" si="4"/>
        <v>100000</v>
      </c>
      <c r="AL10" s="338">
        <f t="shared" si="4"/>
        <v>0</v>
      </c>
      <c r="AM10" s="338">
        <f t="shared" si="4"/>
        <v>0</v>
      </c>
      <c r="AN10" s="338">
        <f t="shared" si="4"/>
        <v>100000</v>
      </c>
      <c r="AO10" s="338">
        <f t="shared" si="4"/>
        <v>0</v>
      </c>
      <c r="AP10" s="338">
        <f t="shared" si="4"/>
        <v>100000</v>
      </c>
      <c r="AQ10" s="338">
        <f t="shared" si="4"/>
        <v>0</v>
      </c>
      <c r="AR10" s="338">
        <f t="shared" si="4"/>
        <v>0</v>
      </c>
      <c r="AS10" s="338">
        <f t="shared" si="4"/>
        <v>100000</v>
      </c>
      <c r="AT10" s="338">
        <f t="shared" si="4"/>
        <v>0</v>
      </c>
      <c r="AU10" s="338">
        <f t="shared" si="4"/>
        <v>100000</v>
      </c>
      <c r="AV10" s="338">
        <f t="shared" si="4"/>
        <v>0</v>
      </c>
      <c r="AW10" s="338">
        <f t="shared" si="4"/>
        <v>0</v>
      </c>
      <c r="AX10" s="338">
        <f t="shared" si="4"/>
        <v>100000</v>
      </c>
      <c r="AY10" s="338">
        <f t="shared" si="4"/>
        <v>0</v>
      </c>
      <c r="AZ10" s="338">
        <f t="shared" si="4"/>
        <v>100000</v>
      </c>
      <c r="BA10" s="338">
        <f t="shared" si="4"/>
        <v>0</v>
      </c>
      <c r="BB10" s="338">
        <f t="shared" si="4"/>
        <v>0</v>
      </c>
      <c r="BC10" s="338">
        <f t="shared" si="4"/>
        <v>100000</v>
      </c>
      <c r="BD10" s="338">
        <f t="shared" si="4"/>
        <v>0</v>
      </c>
      <c r="BE10" s="338">
        <f t="shared" si="4"/>
        <v>100000</v>
      </c>
      <c r="BF10" s="338">
        <f t="shared" si="4"/>
        <v>0</v>
      </c>
      <c r="BG10" s="338">
        <f t="shared" si="4"/>
        <v>0</v>
      </c>
      <c r="BH10" s="338">
        <f t="shared" si="4"/>
        <v>100000</v>
      </c>
      <c r="BI10" s="338">
        <f t="shared" si="4"/>
        <v>0</v>
      </c>
      <c r="BJ10" s="338">
        <f t="shared" si="4"/>
        <v>100000</v>
      </c>
      <c r="BK10" s="338">
        <f t="shared" si="4"/>
        <v>0</v>
      </c>
      <c r="BL10" s="338">
        <f t="shared" si="4"/>
        <v>100000</v>
      </c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03"/>
      <c r="DT10" s="203"/>
      <c r="DU10" s="203"/>
      <c r="DV10" s="203"/>
      <c r="DW10" s="203"/>
      <c r="DX10" s="203"/>
      <c r="DY10" s="203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3"/>
      <c r="EN10" s="203"/>
      <c r="EO10" s="203"/>
      <c r="EP10" s="203"/>
      <c r="EQ10" s="203"/>
      <c r="ER10" s="203"/>
      <c r="ES10" s="203"/>
      <c r="ET10" s="203"/>
      <c r="EU10" s="203"/>
      <c r="EV10" s="203"/>
      <c r="EW10" s="203"/>
      <c r="EX10" s="203"/>
      <c r="EY10" s="203"/>
      <c r="EZ10" s="203"/>
      <c r="FA10" s="203"/>
      <c r="FB10" s="203"/>
      <c r="FC10" s="203"/>
      <c r="FD10" s="203"/>
      <c r="FE10" s="203"/>
      <c r="FF10" s="203"/>
      <c r="FG10" s="203"/>
      <c r="FH10" s="203"/>
      <c r="FI10" s="203"/>
      <c r="FJ10" s="203"/>
      <c r="FK10" s="203"/>
      <c r="FL10" s="203"/>
      <c r="FM10" s="203"/>
      <c r="FN10" s="203"/>
      <c r="FO10" s="203"/>
      <c r="FP10" s="203"/>
      <c r="FQ10" s="203"/>
      <c r="FR10" s="203"/>
      <c r="FS10" s="203"/>
      <c r="FT10" s="203"/>
      <c r="FU10" s="203"/>
      <c r="FV10" s="203"/>
      <c r="FW10" s="203"/>
      <c r="FX10" s="203"/>
      <c r="FY10" s="203"/>
      <c r="FZ10" s="203"/>
      <c r="GA10" s="203"/>
      <c r="GB10" s="203"/>
      <c r="GC10" s="203"/>
      <c r="GD10" s="203"/>
      <c r="GE10" s="203"/>
      <c r="GF10" s="203"/>
      <c r="GG10" s="203"/>
      <c r="GH10" s="203"/>
      <c r="GI10" s="203"/>
      <c r="GJ10" s="203"/>
      <c r="GK10" s="203"/>
      <c r="GL10" s="203"/>
      <c r="GM10" s="203"/>
      <c r="GN10" s="203"/>
      <c r="GO10" s="203"/>
      <c r="GP10" s="203"/>
      <c r="GQ10" s="203"/>
      <c r="GR10" s="203"/>
      <c r="GS10" s="203"/>
      <c r="GT10" s="203"/>
      <c r="GU10" s="203"/>
      <c r="GV10" s="203"/>
      <c r="GW10" s="203"/>
      <c r="GX10" s="203"/>
      <c r="GY10" s="203"/>
      <c r="GZ10" s="203"/>
      <c r="HA10" s="203"/>
      <c r="HB10" s="203"/>
      <c r="HC10" s="203"/>
      <c r="HD10" s="203"/>
      <c r="HE10" s="203"/>
      <c r="HF10" s="203"/>
      <c r="HG10" s="203"/>
      <c r="HH10" s="203"/>
      <c r="HI10" s="203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3"/>
      <c r="IF10" s="203"/>
      <c r="IG10" s="203"/>
      <c r="IH10" s="203"/>
      <c r="II10" s="203"/>
      <c r="IJ10" s="203"/>
      <c r="IK10" s="203"/>
      <c r="IL10" s="203"/>
      <c r="IM10" s="203"/>
      <c r="IN10" s="203"/>
      <c r="IO10" s="203"/>
      <c r="IP10" s="203"/>
      <c r="IQ10" s="203"/>
      <c r="IR10" s="203"/>
      <c r="IS10" s="203"/>
      <c r="IT10" s="203"/>
      <c r="IU10" s="203"/>
      <c r="IV10" s="203"/>
    </row>
    <row r="11" spans="1:256" ht="41.45" customHeight="1">
      <c r="A11" s="343"/>
      <c r="B11" s="339" t="s">
        <v>817</v>
      </c>
      <c r="C11" s="340">
        <f t="shared" si="0"/>
        <v>100000</v>
      </c>
      <c r="D11" s="341">
        <f>'[6]Зведена (субвенції з ОБ) '!D115</f>
        <v>0</v>
      </c>
      <c r="E11" s="341">
        <f>'[6]Зведена (субвенції з ОБ) '!E115</f>
        <v>0</v>
      </c>
      <c r="F11" s="341">
        <f>'[6]Зведена (субвенції з ОБ) '!F115</f>
        <v>0</v>
      </c>
      <c r="G11" s="341">
        <f>'[6]Зведена (субвенції з ОБ) '!G115</f>
        <v>0</v>
      </c>
      <c r="H11" s="341">
        <f>'[6]Зведена (субвенції з ОБ) '!H115</f>
        <v>0</v>
      </c>
      <c r="I11" s="341">
        <f>'[6]Зведена (субвенції з ОБ) '!I115</f>
        <v>0</v>
      </c>
      <c r="J11" s="341">
        <f>'[6]Зведена (субвенції з ОБ) '!J115</f>
        <v>0</v>
      </c>
      <c r="K11" s="341">
        <f>'[6]Зведена (субвенції з ОБ) '!K115</f>
        <v>0</v>
      </c>
      <c r="L11" s="341">
        <f>'[6]Зведена (субвенції з ОБ) '!L115</f>
        <v>0</v>
      </c>
      <c r="M11" s="341">
        <f>'[6]Зведена (субвенції з ОБ) '!M115</f>
        <v>0</v>
      </c>
      <c r="N11" s="341">
        <f>'[6]Зведена (субвенції з ОБ) '!N115</f>
        <v>0</v>
      </c>
      <c r="O11" s="341">
        <f>'[6]Зведена (субвенції з ОБ) '!O115</f>
        <v>0</v>
      </c>
      <c r="P11" s="341">
        <f>'[6]Зведена (субвенції з ОБ) '!P115</f>
        <v>0</v>
      </c>
      <c r="Q11" s="341">
        <f>'[6]Зведена (субвенції з ОБ) '!Q115</f>
        <v>0</v>
      </c>
      <c r="R11" s="341">
        <f>'[6]Зведена (субвенції з ОБ) '!R115</f>
        <v>0</v>
      </c>
      <c r="S11" s="341">
        <f>'[6]Зведена (субвенції з ОБ) '!S115</f>
        <v>0</v>
      </c>
      <c r="T11" s="341">
        <f>'[6]Зведена (субвенції з ОБ) '!T115</f>
        <v>0</v>
      </c>
      <c r="U11" s="341">
        <f>'[6]Зведена (субвенції з ОБ) '!U115</f>
        <v>0</v>
      </c>
      <c r="V11" s="341">
        <f>'[6]Зведена (субвенції з ОБ) '!V115</f>
        <v>0</v>
      </c>
      <c r="W11" s="341">
        <f>'[6]Зведена (субвенції з ОБ) '!W115</f>
        <v>0</v>
      </c>
      <c r="X11" s="341">
        <f>'[6]Зведена (субвенції з ОБ) '!X115</f>
        <v>0</v>
      </c>
      <c r="Y11" s="341">
        <f>'[6]Зведена (субвенції з ОБ) '!Y115</f>
        <v>0</v>
      </c>
      <c r="Z11" s="341">
        <f>'[6]Зведена (субвенції з ОБ) '!Z115</f>
        <v>0</v>
      </c>
      <c r="AA11" s="341">
        <f>'[6]Зведена (субвенції з ОБ) '!AA115</f>
        <v>0</v>
      </c>
      <c r="AB11" s="341">
        <f>'[6]Зведена (субвенції з ОБ) '!AB115</f>
        <v>0</v>
      </c>
      <c r="AC11" s="341">
        <f>'[6]Зведена (субвенції з ОБ) '!AC115</f>
        <v>100000</v>
      </c>
      <c r="AD11" s="341">
        <f>'[6]Зведена (субвенції з ОБ) '!AD115</f>
        <v>100000</v>
      </c>
      <c r="AE11" s="341">
        <f>'[6]Зведена (субвенції з ОБ) '!AE115</f>
        <v>100000</v>
      </c>
      <c r="AF11" s="341">
        <f>'[6]Зведена (субвенції з ОБ) '!AF115</f>
        <v>100000</v>
      </c>
      <c r="AG11" s="341">
        <f>'[6]Зведена (субвенції з ОБ) '!AG115</f>
        <v>0</v>
      </c>
      <c r="AH11" s="341">
        <f>'[6]Зведена (субвенції з ОБ) '!AH115</f>
        <v>0</v>
      </c>
      <c r="AI11" s="341">
        <f>'[6]Зведена (субвенції з ОБ) '!AI115</f>
        <v>100000</v>
      </c>
      <c r="AJ11" s="341">
        <f>'[6]Зведена (субвенції з ОБ) '!AJ115</f>
        <v>0</v>
      </c>
      <c r="AK11" s="341">
        <f>'[6]Зведена (субвенції з ОБ) '!AK115</f>
        <v>100000</v>
      </c>
      <c r="AL11" s="341">
        <f>'[6]Зведена (субвенції з ОБ) '!AL115</f>
        <v>0</v>
      </c>
      <c r="AM11" s="341">
        <f>'[6]Зведена (субвенції з ОБ) '!AM115</f>
        <v>0</v>
      </c>
      <c r="AN11" s="341">
        <f>'[6]Зведена (субвенції з ОБ) '!AN115</f>
        <v>100000</v>
      </c>
      <c r="AO11" s="341">
        <f>'[6]Зведена (субвенції з ОБ) '!AO115</f>
        <v>0</v>
      </c>
      <c r="AP11" s="341">
        <f>'[6]Зведена (субвенції з ОБ) '!AP115</f>
        <v>100000</v>
      </c>
      <c r="AQ11" s="341">
        <f>'[6]Зведена (субвенції з ОБ) '!AQ115</f>
        <v>0</v>
      </c>
      <c r="AR11" s="341">
        <f>'[6]Зведена (субвенції з ОБ) '!AR115</f>
        <v>0</v>
      </c>
      <c r="AS11" s="341">
        <f>'[6]Зведена (субвенції з ОБ) '!AS115</f>
        <v>100000</v>
      </c>
      <c r="AT11" s="341">
        <f>'[6]Зведена (субвенції з ОБ) '!AT115</f>
        <v>0</v>
      </c>
      <c r="AU11" s="341">
        <f>'[6]Зведена (субвенції з ОБ) '!AU115</f>
        <v>100000</v>
      </c>
      <c r="AV11" s="341">
        <f>'[6]Зведена (субвенції з ОБ) '!AV115</f>
        <v>0</v>
      </c>
      <c r="AW11" s="341">
        <f>'[6]Зведена (субвенції з ОБ) '!AW115</f>
        <v>0</v>
      </c>
      <c r="AX11" s="341">
        <f>'[6]Зведена (субвенції з ОБ) '!AX115</f>
        <v>100000</v>
      </c>
      <c r="AY11" s="341">
        <f>'[6]Зведена (субвенції з ОБ) '!AY115</f>
        <v>0</v>
      </c>
      <c r="AZ11" s="341">
        <f>'[6]Зведена (субвенції з ОБ) '!AZ115</f>
        <v>100000</v>
      </c>
      <c r="BA11" s="341">
        <f>'[6]Зведена (субвенції з ОБ) '!BA115</f>
        <v>0</v>
      </c>
      <c r="BB11" s="341">
        <f>'[6]Зведена (субвенції з ОБ) '!BB115</f>
        <v>0</v>
      </c>
      <c r="BC11" s="341">
        <f>'[6]Зведена (субвенції з ОБ) '!BC115</f>
        <v>100000</v>
      </c>
      <c r="BD11" s="341">
        <f>'[6]Зведена (субвенції з ОБ) '!BD115</f>
        <v>0</v>
      </c>
      <c r="BE11" s="341">
        <f>'[6]Зведена (субвенції з ОБ) '!BE115</f>
        <v>100000</v>
      </c>
      <c r="BF11" s="341">
        <f>'[6]Зведена (субвенції з ОБ) '!BF115</f>
        <v>0</v>
      </c>
      <c r="BG11" s="341">
        <f>'[6]Зведена (субвенції з ОБ) '!BG115</f>
        <v>0</v>
      </c>
      <c r="BH11" s="341">
        <f>'[6]Зведена (субвенції з ОБ) '!BH115</f>
        <v>100000</v>
      </c>
      <c r="BI11" s="341">
        <f>'[6]Зведена (субвенції з ОБ) '!BI115</f>
        <v>0</v>
      </c>
      <c r="BJ11" s="341">
        <f>'[6]Зведена (субвенції з ОБ) '!BJ115</f>
        <v>100000</v>
      </c>
      <c r="BK11" s="341">
        <f>'[6]Зведена (субвенції з ОБ) '!BK115</f>
        <v>0</v>
      </c>
      <c r="BL11" s="341">
        <f>'[6]Зведена (субвенції з ОБ) '!BL115</f>
        <v>100000</v>
      </c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03"/>
      <c r="EB11" s="203"/>
      <c r="EC11" s="203"/>
      <c r="ED11" s="203"/>
      <c r="EE11" s="203"/>
      <c r="EF11" s="203"/>
      <c r="EG11" s="203"/>
      <c r="EH11" s="203"/>
      <c r="EI11" s="203"/>
      <c r="EJ11" s="203"/>
      <c r="EK11" s="203"/>
      <c r="EL11" s="203"/>
      <c r="EM11" s="203"/>
      <c r="EN11" s="203"/>
      <c r="EO11" s="203"/>
      <c r="EP11" s="203"/>
      <c r="EQ11" s="203"/>
      <c r="ER11" s="203"/>
      <c r="ES11" s="203"/>
      <c r="ET11" s="203"/>
      <c r="EU11" s="203"/>
      <c r="EV11" s="203"/>
      <c r="EW11" s="203"/>
      <c r="EX11" s="203"/>
      <c r="EY11" s="203"/>
      <c r="EZ11" s="203"/>
      <c r="FA11" s="203"/>
      <c r="FB11" s="203"/>
      <c r="FC11" s="203"/>
      <c r="FD11" s="203"/>
      <c r="FE11" s="203"/>
      <c r="FF11" s="203"/>
      <c r="FG11" s="203"/>
      <c r="FH11" s="203"/>
      <c r="FI11" s="203"/>
      <c r="FJ11" s="203"/>
      <c r="FK11" s="203"/>
      <c r="FL11" s="203"/>
      <c r="FM11" s="203"/>
      <c r="FN11" s="203"/>
      <c r="FO11" s="203"/>
      <c r="FP11" s="203"/>
      <c r="FQ11" s="203"/>
      <c r="FR11" s="203"/>
      <c r="FS11" s="203"/>
      <c r="FT11" s="203"/>
      <c r="FU11" s="203"/>
      <c r="FV11" s="203"/>
      <c r="FW11" s="203"/>
      <c r="FX11" s="203"/>
      <c r="FY11" s="203"/>
      <c r="FZ11" s="203"/>
      <c r="GA11" s="203"/>
      <c r="GB11" s="203"/>
      <c r="GC11" s="203"/>
      <c r="GD11" s="203"/>
      <c r="GE11" s="203"/>
      <c r="GF11" s="203"/>
      <c r="GG11" s="203"/>
      <c r="GH11" s="203"/>
      <c r="GI11" s="203"/>
      <c r="GJ11" s="203"/>
      <c r="GK11" s="203"/>
      <c r="GL11" s="203"/>
      <c r="GM11" s="203"/>
      <c r="GN11" s="203"/>
      <c r="GO11" s="203"/>
      <c r="GP11" s="203"/>
      <c r="GQ11" s="203"/>
      <c r="GR11" s="203"/>
      <c r="GS11" s="203"/>
      <c r="GT11" s="203"/>
      <c r="GU11" s="203"/>
      <c r="GV11" s="203"/>
      <c r="GW11" s="203"/>
      <c r="GX11" s="203"/>
      <c r="GY11" s="203"/>
      <c r="GZ11" s="203"/>
      <c r="HA11" s="203"/>
      <c r="HB11" s="203"/>
      <c r="HC11" s="203"/>
      <c r="HD11" s="203"/>
      <c r="HE11" s="203"/>
      <c r="HF11" s="203"/>
      <c r="HG11" s="203"/>
      <c r="HH11" s="203"/>
      <c r="HI11" s="203"/>
      <c r="HJ11" s="203"/>
      <c r="HK11" s="203"/>
      <c r="HL11" s="203"/>
      <c r="HM11" s="203"/>
      <c r="HN11" s="203"/>
      <c r="HO11" s="203"/>
      <c r="HP11" s="203"/>
      <c r="HQ11" s="203"/>
      <c r="HR11" s="203"/>
      <c r="HS11" s="203"/>
      <c r="HT11" s="203"/>
      <c r="HU11" s="203"/>
      <c r="HV11" s="203"/>
      <c r="HW11" s="203"/>
      <c r="HX11" s="203"/>
      <c r="HY11" s="203"/>
      <c r="HZ11" s="203"/>
      <c r="IA11" s="203"/>
      <c r="IB11" s="203"/>
      <c r="IC11" s="203"/>
      <c r="ID11" s="203"/>
      <c r="IE11" s="203"/>
      <c r="IF11" s="203"/>
      <c r="IG11" s="203"/>
      <c r="IH11" s="203"/>
      <c r="II11" s="203"/>
      <c r="IJ11" s="203"/>
      <c r="IK11" s="203"/>
      <c r="IL11" s="203"/>
      <c r="IM11" s="203"/>
      <c r="IN11" s="203"/>
      <c r="IO11" s="203"/>
      <c r="IP11" s="203"/>
      <c r="IQ11" s="203"/>
      <c r="IR11" s="203"/>
      <c r="IS11" s="203"/>
      <c r="IT11" s="203"/>
      <c r="IU11" s="203"/>
      <c r="IV11" s="203"/>
    </row>
    <row r="12" spans="1:256" ht="46.15" customHeight="1">
      <c r="A12" s="342">
        <v>4</v>
      </c>
      <c r="B12" s="336" t="s">
        <v>821</v>
      </c>
      <c r="C12" s="337">
        <f t="shared" si="0"/>
        <v>100000</v>
      </c>
      <c r="D12" s="338">
        <f>D13</f>
        <v>0</v>
      </c>
      <c r="E12" s="338">
        <f t="shared" ref="E12:BL12" si="5">E13</f>
        <v>0</v>
      </c>
      <c r="F12" s="338">
        <f t="shared" si="5"/>
        <v>0</v>
      </c>
      <c r="G12" s="338">
        <f t="shared" si="5"/>
        <v>0</v>
      </c>
      <c r="H12" s="338">
        <f t="shared" si="5"/>
        <v>0</v>
      </c>
      <c r="I12" s="338">
        <f t="shared" si="5"/>
        <v>0</v>
      </c>
      <c r="J12" s="338">
        <f t="shared" si="5"/>
        <v>0</v>
      </c>
      <c r="K12" s="338">
        <f t="shared" si="5"/>
        <v>0</v>
      </c>
      <c r="L12" s="338">
        <f t="shared" si="5"/>
        <v>0</v>
      </c>
      <c r="M12" s="338">
        <f t="shared" si="5"/>
        <v>0</v>
      </c>
      <c r="N12" s="338">
        <f t="shared" si="5"/>
        <v>0</v>
      </c>
      <c r="O12" s="338">
        <f t="shared" si="5"/>
        <v>0</v>
      </c>
      <c r="P12" s="338">
        <f t="shared" si="5"/>
        <v>0</v>
      </c>
      <c r="Q12" s="338">
        <f t="shared" si="5"/>
        <v>0</v>
      </c>
      <c r="R12" s="338">
        <f t="shared" si="5"/>
        <v>0</v>
      </c>
      <c r="S12" s="338">
        <f t="shared" si="5"/>
        <v>0</v>
      </c>
      <c r="T12" s="338">
        <f t="shared" si="5"/>
        <v>0</v>
      </c>
      <c r="U12" s="338">
        <f t="shared" si="5"/>
        <v>0</v>
      </c>
      <c r="V12" s="338">
        <f t="shared" si="5"/>
        <v>0</v>
      </c>
      <c r="W12" s="338">
        <f t="shared" si="5"/>
        <v>0</v>
      </c>
      <c r="X12" s="338">
        <f t="shared" si="5"/>
        <v>0</v>
      </c>
      <c r="Y12" s="338">
        <f t="shared" si="5"/>
        <v>0</v>
      </c>
      <c r="Z12" s="338">
        <f t="shared" si="5"/>
        <v>0</v>
      </c>
      <c r="AA12" s="338">
        <f t="shared" si="5"/>
        <v>0</v>
      </c>
      <c r="AB12" s="338">
        <f t="shared" si="5"/>
        <v>0</v>
      </c>
      <c r="AC12" s="338">
        <f t="shared" si="5"/>
        <v>100000</v>
      </c>
      <c r="AD12" s="338">
        <f t="shared" si="5"/>
        <v>100000</v>
      </c>
      <c r="AE12" s="338">
        <f t="shared" si="5"/>
        <v>0</v>
      </c>
      <c r="AF12" s="338">
        <f t="shared" si="5"/>
        <v>0</v>
      </c>
      <c r="AG12" s="338">
        <f t="shared" si="5"/>
        <v>100000</v>
      </c>
      <c r="AH12" s="338">
        <f t="shared" si="5"/>
        <v>0</v>
      </c>
      <c r="AI12" s="338">
        <f t="shared" si="5"/>
        <v>100000</v>
      </c>
      <c r="AJ12" s="338">
        <f t="shared" si="5"/>
        <v>0</v>
      </c>
      <c r="AK12" s="338">
        <f t="shared" si="5"/>
        <v>0</v>
      </c>
      <c r="AL12" s="338">
        <f t="shared" si="5"/>
        <v>100000</v>
      </c>
      <c r="AM12" s="338">
        <f t="shared" si="5"/>
        <v>0</v>
      </c>
      <c r="AN12" s="338">
        <f t="shared" si="5"/>
        <v>100000</v>
      </c>
      <c r="AO12" s="338">
        <f t="shared" si="5"/>
        <v>0</v>
      </c>
      <c r="AP12" s="338">
        <f t="shared" si="5"/>
        <v>0</v>
      </c>
      <c r="AQ12" s="338">
        <f t="shared" si="5"/>
        <v>100000</v>
      </c>
      <c r="AR12" s="338">
        <f t="shared" si="5"/>
        <v>0</v>
      </c>
      <c r="AS12" s="338">
        <f t="shared" si="5"/>
        <v>100000</v>
      </c>
      <c r="AT12" s="338">
        <f t="shared" si="5"/>
        <v>0</v>
      </c>
      <c r="AU12" s="338">
        <f t="shared" si="5"/>
        <v>0</v>
      </c>
      <c r="AV12" s="338">
        <f t="shared" si="5"/>
        <v>100000</v>
      </c>
      <c r="AW12" s="338">
        <f t="shared" si="5"/>
        <v>0</v>
      </c>
      <c r="AX12" s="338">
        <f t="shared" si="5"/>
        <v>100000</v>
      </c>
      <c r="AY12" s="338">
        <f t="shared" si="5"/>
        <v>0</v>
      </c>
      <c r="AZ12" s="338">
        <f t="shared" si="5"/>
        <v>0</v>
      </c>
      <c r="BA12" s="338">
        <f t="shared" si="5"/>
        <v>100000</v>
      </c>
      <c r="BB12" s="338">
        <f t="shared" si="5"/>
        <v>0</v>
      </c>
      <c r="BC12" s="338">
        <f t="shared" si="5"/>
        <v>100000</v>
      </c>
      <c r="BD12" s="338">
        <f t="shared" si="5"/>
        <v>0</v>
      </c>
      <c r="BE12" s="338">
        <f t="shared" si="5"/>
        <v>0</v>
      </c>
      <c r="BF12" s="338">
        <f t="shared" si="5"/>
        <v>100000</v>
      </c>
      <c r="BG12" s="338">
        <f t="shared" si="5"/>
        <v>0</v>
      </c>
      <c r="BH12" s="338">
        <f t="shared" si="5"/>
        <v>100000</v>
      </c>
      <c r="BI12" s="338">
        <f t="shared" si="5"/>
        <v>0</v>
      </c>
      <c r="BJ12" s="338">
        <f t="shared" si="5"/>
        <v>0</v>
      </c>
      <c r="BK12" s="338">
        <f t="shared" si="5"/>
        <v>100000</v>
      </c>
      <c r="BL12" s="338">
        <f t="shared" si="5"/>
        <v>100000</v>
      </c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3"/>
      <c r="DI12" s="203"/>
      <c r="DJ12" s="203"/>
      <c r="DK12" s="203"/>
      <c r="DL12" s="203"/>
      <c r="DM12" s="203"/>
      <c r="DN12" s="203"/>
      <c r="DO12" s="203"/>
      <c r="DP12" s="203"/>
      <c r="DQ12" s="203"/>
      <c r="DR12" s="203"/>
      <c r="DS12" s="203"/>
      <c r="DT12" s="203"/>
      <c r="DU12" s="203"/>
      <c r="DV12" s="203"/>
      <c r="DW12" s="203"/>
      <c r="DX12" s="203"/>
      <c r="DY12" s="203"/>
      <c r="DZ12" s="203"/>
      <c r="EA12" s="203"/>
      <c r="EB12" s="203"/>
      <c r="EC12" s="203"/>
      <c r="ED12" s="203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  <c r="FQ12" s="203"/>
      <c r="FR12" s="203"/>
      <c r="FS12" s="203"/>
      <c r="FT12" s="203"/>
      <c r="FU12" s="203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3"/>
      <c r="GN12" s="203"/>
      <c r="GO12" s="203"/>
      <c r="GP12" s="203"/>
      <c r="GQ12" s="203"/>
      <c r="GR12" s="203"/>
      <c r="GS12" s="203"/>
      <c r="GT12" s="203"/>
      <c r="GU12" s="203"/>
      <c r="GV12" s="203"/>
      <c r="GW12" s="203"/>
      <c r="GX12" s="203"/>
      <c r="GY12" s="203"/>
      <c r="GZ12" s="203"/>
      <c r="HA12" s="203"/>
      <c r="HB12" s="203"/>
      <c r="HC12" s="203"/>
      <c r="HD12" s="203"/>
      <c r="HE12" s="203"/>
      <c r="HF12" s="203"/>
      <c r="HG12" s="203"/>
      <c r="HH12" s="203"/>
      <c r="HI12" s="203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3"/>
      <c r="IF12" s="203"/>
      <c r="IG12" s="203"/>
      <c r="IH12" s="203"/>
      <c r="II12" s="203"/>
      <c r="IJ12" s="203"/>
      <c r="IK12" s="203"/>
      <c r="IL12" s="203"/>
      <c r="IM12" s="203"/>
      <c r="IN12" s="203"/>
      <c r="IO12" s="203"/>
      <c r="IP12" s="203"/>
      <c r="IQ12" s="203"/>
      <c r="IR12" s="203"/>
      <c r="IS12" s="203"/>
      <c r="IT12" s="203"/>
      <c r="IU12" s="203"/>
      <c r="IV12" s="203"/>
    </row>
    <row r="13" spans="1:256" ht="44.45" customHeight="1">
      <c r="A13" s="343"/>
      <c r="B13" s="339" t="s">
        <v>817</v>
      </c>
      <c r="C13" s="340">
        <f t="shared" si="0"/>
        <v>100000</v>
      </c>
      <c r="D13" s="341">
        <f>'[6]Зведена (субвенції з ОБ) '!D116</f>
        <v>0</v>
      </c>
      <c r="E13" s="341">
        <f>'[6]Зведена (субвенції з ОБ) '!E116</f>
        <v>0</v>
      </c>
      <c r="F13" s="341">
        <f>'[6]Зведена (субвенції з ОБ) '!F116</f>
        <v>0</v>
      </c>
      <c r="G13" s="341">
        <f>'[6]Зведена (субвенції з ОБ) '!G116</f>
        <v>0</v>
      </c>
      <c r="H13" s="341">
        <f>'[6]Зведена (субвенції з ОБ) '!H116</f>
        <v>0</v>
      </c>
      <c r="I13" s="341">
        <f>'[6]Зведена (субвенції з ОБ) '!I116</f>
        <v>0</v>
      </c>
      <c r="J13" s="341">
        <f>'[6]Зведена (субвенції з ОБ) '!J116</f>
        <v>0</v>
      </c>
      <c r="K13" s="341">
        <f>'[6]Зведена (субвенції з ОБ) '!K116</f>
        <v>0</v>
      </c>
      <c r="L13" s="341">
        <f>'[6]Зведена (субвенції з ОБ) '!L116</f>
        <v>0</v>
      </c>
      <c r="M13" s="341">
        <f>'[6]Зведена (субвенції з ОБ) '!M116</f>
        <v>0</v>
      </c>
      <c r="N13" s="341">
        <f>'[6]Зведена (субвенції з ОБ) '!N116</f>
        <v>0</v>
      </c>
      <c r="O13" s="341">
        <f>'[6]Зведена (субвенції з ОБ) '!O116</f>
        <v>0</v>
      </c>
      <c r="P13" s="341">
        <f>'[6]Зведена (субвенції з ОБ) '!P116</f>
        <v>0</v>
      </c>
      <c r="Q13" s="341">
        <f>'[6]Зведена (субвенції з ОБ) '!Q116</f>
        <v>0</v>
      </c>
      <c r="R13" s="341">
        <f>'[6]Зведена (субвенції з ОБ) '!R116</f>
        <v>0</v>
      </c>
      <c r="S13" s="341">
        <f>'[6]Зведена (субвенції з ОБ) '!S116</f>
        <v>0</v>
      </c>
      <c r="T13" s="341">
        <f>'[6]Зведена (субвенції з ОБ) '!T116</f>
        <v>0</v>
      </c>
      <c r="U13" s="341">
        <f>'[6]Зведена (субвенції з ОБ) '!U116</f>
        <v>0</v>
      </c>
      <c r="V13" s="341">
        <f>'[6]Зведена (субвенції з ОБ) '!V116</f>
        <v>0</v>
      </c>
      <c r="W13" s="341">
        <f>'[6]Зведена (субвенції з ОБ) '!W116</f>
        <v>0</v>
      </c>
      <c r="X13" s="341">
        <f>'[6]Зведена (субвенції з ОБ) '!X116</f>
        <v>0</v>
      </c>
      <c r="Y13" s="341">
        <f>'[6]Зведена (субвенції з ОБ) '!Y116</f>
        <v>0</v>
      </c>
      <c r="Z13" s="341">
        <f>'[6]Зведена (субвенції з ОБ) '!Z116</f>
        <v>0</v>
      </c>
      <c r="AA13" s="341">
        <f>'[6]Зведена (субвенції з ОБ) '!AA116</f>
        <v>0</v>
      </c>
      <c r="AB13" s="341">
        <f>'[6]Зведена (субвенції з ОБ) '!AB116</f>
        <v>0</v>
      </c>
      <c r="AC13" s="341">
        <f>'[6]Зведена (субвенції з ОБ) '!AC116</f>
        <v>100000</v>
      </c>
      <c r="AD13" s="341">
        <f>'[6]Зведена (субвенції з ОБ) '!AD116</f>
        <v>100000</v>
      </c>
      <c r="AE13" s="341">
        <f>'[6]Зведена (субвенції з ОБ) '!AE116</f>
        <v>0</v>
      </c>
      <c r="AF13" s="341">
        <f>'[6]Зведена (субвенції з ОБ) '!AF116</f>
        <v>0</v>
      </c>
      <c r="AG13" s="341">
        <f>'[6]Зведена (субвенції з ОБ) '!AG116</f>
        <v>100000</v>
      </c>
      <c r="AH13" s="341">
        <f>'[6]Зведена (субвенції з ОБ) '!AH116</f>
        <v>0</v>
      </c>
      <c r="AI13" s="341">
        <f>'[6]Зведена (субвенції з ОБ) '!AI116</f>
        <v>100000</v>
      </c>
      <c r="AJ13" s="341">
        <f>'[6]Зведена (субвенції з ОБ) '!AJ116</f>
        <v>0</v>
      </c>
      <c r="AK13" s="341">
        <f>'[6]Зведена (субвенції з ОБ) '!AK116</f>
        <v>0</v>
      </c>
      <c r="AL13" s="341">
        <f>'[6]Зведена (субвенції з ОБ) '!AL116</f>
        <v>100000</v>
      </c>
      <c r="AM13" s="341">
        <f>'[6]Зведена (субвенції з ОБ) '!AM116</f>
        <v>0</v>
      </c>
      <c r="AN13" s="341">
        <f>'[6]Зведена (субвенції з ОБ) '!AN116</f>
        <v>100000</v>
      </c>
      <c r="AO13" s="341">
        <f>'[6]Зведена (субвенції з ОБ) '!AO116</f>
        <v>0</v>
      </c>
      <c r="AP13" s="341">
        <f>'[6]Зведена (субвенції з ОБ) '!AP116</f>
        <v>0</v>
      </c>
      <c r="AQ13" s="341">
        <f>'[6]Зведена (субвенції з ОБ) '!AQ116</f>
        <v>100000</v>
      </c>
      <c r="AR13" s="341">
        <f>'[6]Зведена (субвенції з ОБ) '!AR116</f>
        <v>0</v>
      </c>
      <c r="AS13" s="341">
        <f>'[6]Зведена (субвенції з ОБ) '!AS116</f>
        <v>100000</v>
      </c>
      <c r="AT13" s="341">
        <f>'[6]Зведена (субвенції з ОБ) '!AT116</f>
        <v>0</v>
      </c>
      <c r="AU13" s="341">
        <f>'[6]Зведена (субвенції з ОБ) '!AU116</f>
        <v>0</v>
      </c>
      <c r="AV13" s="341">
        <f>'[6]Зведена (субвенції з ОБ) '!AV116</f>
        <v>100000</v>
      </c>
      <c r="AW13" s="341">
        <f>'[6]Зведена (субвенції з ОБ) '!AW116</f>
        <v>0</v>
      </c>
      <c r="AX13" s="341">
        <f>'[6]Зведена (субвенції з ОБ) '!AX116</f>
        <v>100000</v>
      </c>
      <c r="AY13" s="341">
        <f>'[6]Зведена (субвенції з ОБ) '!AY116</f>
        <v>0</v>
      </c>
      <c r="AZ13" s="341">
        <f>'[6]Зведена (субвенції з ОБ) '!AZ116</f>
        <v>0</v>
      </c>
      <c r="BA13" s="341">
        <f>'[6]Зведена (субвенції з ОБ) '!BA116</f>
        <v>100000</v>
      </c>
      <c r="BB13" s="341">
        <f>'[6]Зведена (субвенції з ОБ) '!BB116</f>
        <v>0</v>
      </c>
      <c r="BC13" s="341">
        <f>'[6]Зведена (субвенції з ОБ) '!BC116</f>
        <v>100000</v>
      </c>
      <c r="BD13" s="341">
        <f>'[6]Зведена (субвенції з ОБ) '!BD116</f>
        <v>0</v>
      </c>
      <c r="BE13" s="341">
        <f>'[6]Зведена (субвенції з ОБ) '!BE116</f>
        <v>0</v>
      </c>
      <c r="BF13" s="341">
        <f>'[6]Зведена (субвенції з ОБ) '!BF116</f>
        <v>100000</v>
      </c>
      <c r="BG13" s="341">
        <f>'[6]Зведена (субвенції з ОБ) '!BG116</f>
        <v>0</v>
      </c>
      <c r="BH13" s="341">
        <f>'[6]Зведена (субвенції з ОБ) '!BH116</f>
        <v>100000</v>
      </c>
      <c r="BI13" s="341">
        <f>'[6]Зведена (субвенції з ОБ) '!BI116</f>
        <v>0</v>
      </c>
      <c r="BJ13" s="341">
        <f>'[6]Зведена (субвенції з ОБ) '!BJ116</f>
        <v>0</v>
      </c>
      <c r="BK13" s="341">
        <f>'[6]Зведена (субвенції з ОБ) '!BK116</f>
        <v>100000</v>
      </c>
      <c r="BL13" s="341">
        <f>'[6]Зведена (субвенції з ОБ) '!BL116</f>
        <v>100000</v>
      </c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  <c r="EE13" s="203"/>
      <c r="EF13" s="203"/>
      <c r="EG13" s="203"/>
      <c r="EH13" s="203"/>
      <c r="EI13" s="203"/>
      <c r="EJ13" s="203"/>
      <c r="EK13" s="203"/>
      <c r="EL13" s="203"/>
      <c r="EM13" s="203"/>
      <c r="EN13" s="203"/>
      <c r="EO13" s="203"/>
      <c r="EP13" s="203"/>
      <c r="EQ13" s="203"/>
      <c r="ER13" s="203"/>
      <c r="ES13" s="203"/>
      <c r="ET13" s="203"/>
      <c r="EU13" s="203"/>
      <c r="EV13" s="203"/>
      <c r="EW13" s="203"/>
      <c r="EX13" s="203"/>
      <c r="EY13" s="203"/>
      <c r="EZ13" s="203"/>
      <c r="FA13" s="203"/>
      <c r="FB13" s="203"/>
      <c r="FC13" s="203"/>
      <c r="FD13" s="203"/>
      <c r="FE13" s="203"/>
      <c r="FF13" s="203"/>
      <c r="FG13" s="203"/>
      <c r="FH13" s="203"/>
      <c r="FI13" s="203"/>
      <c r="FJ13" s="203"/>
      <c r="FK13" s="203"/>
      <c r="FL13" s="203"/>
      <c r="FM13" s="203"/>
      <c r="FN13" s="203"/>
      <c r="FO13" s="203"/>
      <c r="FP13" s="203"/>
      <c r="FQ13" s="203"/>
      <c r="FR13" s="203"/>
      <c r="FS13" s="203"/>
      <c r="FT13" s="203"/>
      <c r="FU13" s="203"/>
      <c r="FV13" s="203"/>
      <c r="FW13" s="203"/>
      <c r="FX13" s="203"/>
      <c r="FY13" s="203"/>
      <c r="FZ13" s="203"/>
      <c r="GA13" s="203"/>
      <c r="GB13" s="203"/>
      <c r="GC13" s="203"/>
      <c r="GD13" s="203"/>
      <c r="GE13" s="203"/>
      <c r="GF13" s="203"/>
      <c r="GG13" s="203"/>
      <c r="GH13" s="203"/>
      <c r="GI13" s="203"/>
      <c r="GJ13" s="203"/>
      <c r="GK13" s="203"/>
      <c r="GL13" s="203"/>
      <c r="GM13" s="203"/>
      <c r="GN13" s="203"/>
      <c r="GO13" s="203"/>
      <c r="GP13" s="203"/>
      <c r="GQ13" s="203"/>
      <c r="GR13" s="203"/>
      <c r="GS13" s="203"/>
      <c r="GT13" s="203"/>
      <c r="GU13" s="203"/>
      <c r="GV13" s="203"/>
      <c r="GW13" s="203"/>
      <c r="GX13" s="203"/>
      <c r="GY13" s="203"/>
      <c r="GZ13" s="203"/>
      <c r="HA13" s="203"/>
      <c r="HB13" s="203"/>
      <c r="HC13" s="203"/>
      <c r="HD13" s="203"/>
      <c r="HE13" s="203"/>
      <c r="HF13" s="203"/>
      <c r="HG13" s="203"/>
      <c r="HH13" s="203"/>
      <c r="HI13" s="203"/>
      <c r="HJ13" s="203"/>
      <c r="HK13" s="203"/>
      <c r="HL13" s="203"/>
      <c r="HM13" s="203"/>
      <c r="HN13" s="203"/>
      <c r="HO13" s="203"/>
      <c r="HP13" s="203"/>
      <c r="HQ13" s="203"/>
      <c r="HR13" s="203"/>
      <c r="HS13" s="203"/>
      <c r="HT13" s="203"/>
      <c r="HU13" s="203"/>
      <c r="HV13" s="203"/>
      <c r="HW13" s="203"/>
      <c r="HX13" s="203"/>
      <c r="HY13" s="203"/>
      <c r="HZ13" s="203"/>
      <c r="IA13" s="203"/>
      <c r="IB13" s="203"/>
      <c r="IC13" s="203"/>
      <c r="ID13" s="203"/>
      <c r="IE13" s="203"/>
      <c r="IF13" s="203"/>
      <c r="IG13" s="203"/>
      <c r="IH13" s="203"/>
      <c r="II13" s="203"/>
      <c r="IJ13" s="203"/>
      <c r="IK13" s="203"/>
      <c r="IL13" s="203"/>
      <c r="IM13" s="203"/>
      <c r="IN13" s="203"/>
      <c r="IO13" s="203"/>
      <c r="IP13" s="203"/>
      <c r="IQ13" s="203"/>
      <c r="IR13" s="203"/>
      <c r="IS13" s="203"/>
      <c r="IT13" s="203"/>
      <c r="IU13" s="203"/>
      <c r="IV13" s="203"/>
    </row>
    <row r="14" spans="1:256" ht="43.9" customHeight="1">
      <c r="A14" s="335" t="s">
        <v>822</v>
      </c>
      <c r="B14" s="336" t="s">
        <v>823</v>
      </c>
      <c r="C14" s="337">
        <f t="shared" si="0"/>
        <v>6000000</v>
      </c>
      <c r="D14" s="338">
        <f>D15+D16</f>
        <v>2557000</v>
      </c>
      <c r="E14" s="338">
        <f t="shared" ref="E14:BL14" si="6">E15+E16</f>
        <v>2557000</v>
      </c>
      <c r="F14" s="338">
        <f t="shared" si="6"/>
        <v>2557000</v>
      </c>
      <c r="G14" s="338">
        <f t="shared" si="6"/>
        <v>2557000</v>
      </c>
      <c r="H14" s="338">
        <f t="shared" si="6"/>
        <v>0</v>
      </c>
      <c r="I14" s="338">
        <f t="shared" si="6"/>
        <v>3343000</v>
      </c>
      <c r="J14" s="338">
        <f t="shared" si="6"/>
        <v>5900000</v>
      </c>
      <c r="K14" s="338">
        <f t="shared" si="6"/>
        <v>2443000</v>
      </c>
      <c r="L14" s="338">
        <f t="shared" si="6"/>
        <v>5000000</v>
      </c>
      <c r="M14" s="338">
        <f t="shared" si="6"/>
        <v>900000</v>
      </c>
      <c r="N14" s="338">
        <f t="shared" si="6"/>
        <v>0</v>
      </c>
      <c r="O14" s="338">
        <f t="shared" si="6"/>
        <v>5900000</v>
      </c>
      <c r="P14" s="338">
        <f t="shared" si="6"/>
        <v>900000</v>
      </c>
      <c r="Q14" s="338">
        <f t="shared" si="6"/>
        <v>5900000</v>
      </c>
      <c r="R14" s="338">
        <f t="shared" si="6"/>
        <v>0</v>
      </c>
      <c r="S14" s="338">
        <f t="shared" si="6"/>
        <v>0</v>
      </c>
      <c r="T14" s="338">
        <f t="shared" si="6"/>
        <v>5900000</v>
      </c>
      <c r="U14" s="338">
        <f t="shared" si="6"/>
        <v>0</v>
      </c>
      <c r="V14" s="338">
        <f t="shared" si="6"/>
        <v>5900000</v>
      </c>
      <c r="W14" s="338">
        <f t="shared" si="6"/>
        <v>0</v>
      </c>
      <c r="X14" s="338">
        <f t="shared" si="6"/>
        <v>0</v>
      </c>
      <c r="Y14" s="338">
        <f t="shared" si="6"/>
        <v>5900000</v>
      </c>
      <c r="Z14" s="338">
        <f t="shared" si="6"/>
        <v>0</v>
      </c>
      <c r="AA14" s="338">
        <f t="shared" si="6"/>
        <v>5900000</v>
      </c>
      <c r="AB14" s="338">
        <f t="shared" si="6"/>
        <v>0</v>
      </c>
      <c r="AC14" s="338">
        <f t="shared" si="6"/>
        <v>100000</v>
      </c>
      <c r="AD14" s="338">
        <f t="shared" si="6"/>
        <v>6000000</v>
      </c>
      <c r="AE14" s="338">
        <f t="shared" si="6"/>
        <v>0</v>
      </c>
      <c r="AF14" s="338">
        <f t="shared" si="6"/>
        <v>5900000</v>
      </c>
      <c r="AG14" s="338">
        <f t="shared" si="6"/>
        <v>100000</v>
      </c>
      <c r="AH14" s="338">
        <f t="shared" si="6"/>
        <v>0</v>
      </c>
      <c r="AI14" s="338">
        <f t="shared" si="6"/>
        <v>6000000</v>
      </c>
      <c r="AJ14" s="338">
        <f t="shared" si="6"/>
        <v>0</v>
      </c>
      <c r="AK14" s="338">
        <f t="shared" si="6"/>
        <v>5900000</v>
      </c>
      <c r="AL14" s="338">
        <f t="shared" si="6"/>
        <v>100000</v>
      </c>
      <c r="AM14" s="338">
        <f t="shared" si="6"/>
        <v>0</v>
      </c>
      <c r="AN14" s="338">
        <f t="shared" si="6"/>
        <v>6000000</v>
      </c>
      <c r="AO14" s="338">
        <f t="shared" si="6"/>
        <v>0</v>
      </c>
      <c r="AP14" s="338">
        <f t="shared" si="6"/>
        <v>5900000</v>
      </c>
      <c r="AQ14" s="338">
        <f t="shared" si="6"/>
        <v>100000</v>
      </c>
      <c r="AR14" s="338">
        <f t="shared" si="6"/>
        <v>0</v>
      </c>
      <c r="AS14" s="338">
        <f t="shared" si="6"/>
        <v>6000000</v>
      </c>
      <c r="AT14" s="338">
        <f t="shared" si="6"/>
        <v>0</v>
      </c>
      <c r="AU14" s="338">
        <f t="shared" si="6"/>
        <v>5900000</v>
      </c>
      <c r="AV14" s="338">
        <f t="shared" si="6"/>
        <v>100000</v>
      </c>
      <c r="AW14" s="338">
        <f t="shared" si="6"/>
        <v>0</v>
      </c>
      <c r="AX14" s="338">
        <f t="shared" si="6"/>
        <v>6000000</v>
      </c>
      <c r="AY14" s="338">
        <f t="shared" si="6"/>
        <v>0</v>
      </c>
      <c r="AZ14" s="338">
        <f t="shared" si="6"/>
        <v>5900000</v>
      </c>
      <c r="BA14" s="338">
        <f t="shared" si="6"/>
        <v>100000</v>
      </c>
      <c r="BB14" s="338">
        <f t="shared" si="6"/>
        <v>0</v>
      </c>
      <c r="BC14" s="338">
        <f t="shared" si="6"/>
        <v>6000000</v>
      </c>
      <c r="BD14" s="338">
        <f t="shared" si="6"/>
        <v>0</v>
      </c>
      <c r="BE14" s="338">
        <f t="shared" si="6"/>
        <v>5900000</v>
      </c>
      <c r="BF14" s="338">
        <f t="shared" si="6"/>
        <v>100000</v>
      </c>
      <c r="BG14" s="338">
        <f t="shared" si="6"/>
        <v>0</v>
      </c>
      <c r="BH14" s="338">
        <f t="shared" si="6"/>
        <v>6000000</v>
      </c>
      <c r="BI14" s="338">
        <f t="shared" si="6"/>
        <v>0</v>
      </c>
      <c r="BJ14" s="338">
        <f t="shared" si="6"/>
        <v>5900000</v>
      </c>
      <c r="BK14" s="338">
        <f t="shared" si="6"/>
        <v>100000</v>
      </c>
      <c r="BL14" s="338">
        <f t="shared" si="6"/>
        <v>6000000</v>
      </c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3"/>
      <c r="EN14" s="203"/>
      <c r="EO14" s="203"/>
      <c r="EP14" s="203"/>
      <c r="EQ14" s="203"/>
      <c r="ER14" s="203"/>
      <c r="ES14" s="203"/>
      <c r="ET14" s="203"/>
      <c r="EU14" s="203"/>
      <c r="EV14" s="203"/>
      <c r="EW14" s="203"/>
      <c r="EX14" s="203"/>
      <c r="EY14" s="203"/>
      <c r="EZ14" s="203"/>
      <c r="FA14" s="203"/>
      <c r="FB14" s="203"/>
      <c r="FC14" s="203"/>
      <c r="FD14" s="203"/>
      <c r="FE14" s="203"/>
      <c r="FF14" s="203"/>
      <c r="FG14" s="203"/>
      <c r="FH14" s="203"/>
      <c r="FI14" s="203"/>
      <c r="FJ14" s="203"/>
      <c r="FK14" s="203"/>
      <c r="FL14" s="203"/>
      <c r="FM14" s="203"/>
      <c r="FN14" s="203"/>
      <c r="FO14" s="203"/>
      <c r="FP14" s="203"/>
      <c r="FQ14" s="203"/>
      <c r="FR14" s="203"/>
      <c r="FS14" s="203"/>
      <c r="FT14" s="203"/>
      <c r="FU14" s="203"/>
      <c r="FV14" s="203"/>
      <c r="FW14" s="203"/>
      <c r="FX14" s="203"/>
      <c r="FY14" s="203"/>
      <c r="FZ14" s="203"/>
      <c r="GA14" s="203"/>
      <c r="GB14" s="203"/>
      <c r="GC14" s="203"/>
      <c r="GD14" s="203"/>
      <c r="GE14" s="203"/>
      <c r="GF14" s="203"/>
      <c r="GG14" s="203"/>
      <c r="GH14" s="203"/>
      <c r="GI14" s="203"/>
      <c r="GJ14" s="203"/>
      <c r="GK14" s="203"/>
      <c r="GL14" s="203"/>
      <c r="GM14" s="203"/>
      <c r="GN14" s="203"/>
      <c r="GO14" s="203"/>
      <c r="GP14" s="203"/>
      <c r="GQ14" s="203"/>
      <c r="GR14" s="203"/>
      <c r="GS14" s="203"/>
      <c r="GT14" s="203"/>
      <c r="GU14" s="203"/>
      <c r="GV14" s="203"/>
      <c r="GW14" s="203"/>
      <c r="GX14" s="203"/>
      <c r="GY14" s="203"/>
      <c r="GZ14" s="203"/>
      <c r="HA14" s="203"/>
      <c r="HB14" s="203"/>
      <c r="HC14" s="203"/>
      <c r="HD14" s="203"/>
      <c r="HE14" s="203"/>
      <c r="HF14" s="203"/>
      <c r="HG14" s="203"/>
      <c r="HH14" s="203"/>
      <c r="HI14" s="203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3"/>
      <c r="IF14" s="203"/>
      <c r="IG14" s="203"/>
      <c r="IH14" s="203"/>
      <c r="II14" s="203"/>
      <c r="IJ14" s="203"/>
      <c r="IK14" s="203"/>
      <c r="IL14" s="203"/>
      <c r="IM14" s="203"/>
      <c r="IN14" s="203"/>
      <c r="IO14" s="203"/>
      <c r="IP14" s="203"/>
      <c r="IQ14" s="203"/>
      <c r="IR14" s="203"/>
      <c r="IS14" s="203"/>
      <c r="IT14" s="203"/>
      <c r="IU14" s="203"/>
      <c r="IV14" s="203"/>
    </row>
    <row r="15" spans="1:256" ht="63.6" customHeight="1">
      <c r="A15" s="331"/>
      <c r="B15" s="344" t="s">
        <v>819</v>
      </c>
      <c r="C15" s="340">
        <f t="shared" si="0"/>
        <v>5900000</v>
      </c>
      <c r="D15" s="341">
        <f>'[6]Зведена (субвенції з ОБ) '!D87</f>
        <v>2557000</v>
      </c>
      <c r="E15" s="341">
        <f>'[6]Зведена (субвенції з ОБ) '!E87</f>
        <v>2557000</v>
      </c>
      <c r="F15" s="341">
        <f>'[6]Зведена (субвенції з ОБ) '!F87</f>
        <v>2557000</v>
      </c>
      <c r="G15" s="341">
        <f>'[6]Зведена (субвенції з ОБ) '!G87</f>
        <v>2557000</v>
      </c>
      <c r="H15" s="341">
        <f>'[6]Зведена (субвенції з ОБ) '!H87</f>
        <v>0</v>
      </c>
      <c r="I15" s="341">
        <f>'[6]Зведена (субвенції з ОБ) '!I87</f>
        <v>3343000</v>
      </c>
      <c r="J15" s="341">
        <f>'[6]Зведена (субвенції з ОБ) '!J87</f>
        <v>5900000</v>
      </c>
      <c r="K15" s="341">
        <f>'[6]Зведена (субвенції з ОБ) '!K87</f>
        <v>2443000</v>
      </c>
      <c r="L15" s="341">
        <f>'[6]Зведена (субвенції з ОБ) '!L87</f>
        <v>5000000</v>
      </c>
      <c r="M15" s="341">
        <f>'[6]Зведена (субвенції з ОБ) '!M87</f>
        <v>900000</v>
      </c>
      <c r="N15" s="341">
        <f>'[6]Зведена (субвенції з ОБ) '!N87</f>
        <v>0</v>
      </c>
      <c r="O15" s="341">
        <f>'[6]Зведена (субвенції з ОБ) '!O87</f>
        <v>5900000</v>
      </c>
      <c r="P15" s="341">
        <f>'[6]Зведена (субвенції з ОБ) '!P87</f>
        <v>900000</v>
      </c>
      <c r="Q15" s="341">
        <f>'[6]Зведена (субвенції з ОБ) '!Q87</f>
        <v>5900000</v>
      </c>
      <c r="R15" s="341">
        <f>'[6]Зведена (субвенції з ОБ) '!R87</f>
        <v>0</v>
      </c>
      <c r="S15" s="341">
        <f>'[6]Зведена (субвенції з ОБ) '!S87</f>
        <v>0</v>
      </c>
      <c r="T15" s="341">
        <f>'[6]Зведена (субвенції з ОБ) '!T87</f>
        <v>5900000</v>
      </c>
      <c r="U15" s="341">
        <f>'[6]Зведена (субвенції з ОБ) '!U87</f>
        <v>0</v>
      </c>
      <c r="V15" s="341">
        <f>'[6]Зведена (субвенції з ОБ) '!V87</f>
        <v>5900000</v>
      </c>
      <c r="W15" s="341">
        <f>'[6]Зведена (субвенції з ОБ) '!W87</f>
        <v>0</v>
      </c>
      <c r="X15" s="341">
        <f>'[6]Зведена (субвенції з ОБ) '!X87</f>
        <v>0</v>
      </c>
      <c r="Y15" s="341">
        <f>'[6]Зведена (субвенції з ОБ) '!Y87</f>
        <v>5900000</v>
      </c>
      <c r="Z15" s="341">
        <f>'[6]Зведена (субвенції з ОБ) '!Z87</f>
        <v>0</v>
      </c>
      <c r="AA15" s="341">
        <f>'[6]Зведена (субвенції з ОБ) '!AA87</f>
        <v>5900000</v>
      </c>
      <c r="AB15" s="341">
        <f>'[6]Зведена (субвенції з ОБ) '!AB87</f>
        <v>0</v>
      </c>
      <c r="AC15" s="341">
        <f>'[6]Зведена (субвенції з ОБ) '!AC87</f>
        <v>0</v>
      </c>
      <c r="AD15" s="341">
        <f>'[6]Зведена (субвенції з ОБ) '!AD87</f>
        <v>5900000</v>
      </c>
      <c r="AE15" s="341">
        <f>'[6]Зведена (субвенції з ОБ) '!AE87</f>
        <v>0</v>
      </c>
      <c r="AF15" s="341">
        <f>'[6]Зведена (субвенції з ОБ) '!AF87</f>
        <v>5900000</v>
      </c>
      <c r="AG15" s="341">
        <f>'[6]Зведена (субвенції з ОБ) '!AG87</f>
        <v>0</v>
      </c>
      <c r="AH15" s="341">
        <f>'[6]Зведена (субвенції з ОБ) '!AH87</f>
        <v>0</v>
      </c>
      <c r="AI15" s="341">
        <f>'[6]Зведена (субвенції з ОБ) '!AI87</f>
        <v>5900000</v>
      </c>
      <c r="AJ15" s="341">
        <f>'[6]Зведена (субвенції з ОБ) '!AJ87</f>
        <v>0</v>
      </c>
      <c r="AK15" s="341">
        <f>'[6]Зведена (субвенції з ОБ) '!AK87</f>
        <v>5900000</v>
      </c>
      <c r="AL15" s="341">
        <f>'[6]Зведена (субвенції з ОБ) '!AL87</f>
        <v>0</v>
      </c>
      <c r="AM15" s="341">
        <f>'[6]Зведена (субвенції з ОБ) '!AM87</f>
        <v>0</v>
      </c>
      <c r="AN15" s="341">
        <f>'[6]Зведена (субвенції з ОБ) '!AN87</f>
        <v>5900000</v>
      </c>
      <c r="AO15" s="341">
        <f>'[6]Зведена (субвенції з ОБ) '!AO87</f>
        <v>0</v>
      </c>
      <c r="AP15" s="341">
        <f>'[6]Зведена (субвенції з ОБ) '!AP87</f>
        <v>5900000</v>
      </c>
      <c r="AQ15" s="341">
        <f>'[6]Зведена (субвенції з ОБ) '!AQ87</f>
        <v>0</v>
      </c>
      <c r="AR15" s="341">
        <f>'[6]Зведена (субвенції з ОБ) '!AR87</f>
        <v>0</v>
      </c>
      <c r="AS15" s="341">
        <f>'[6]Зведена (субвенції з ОБ) '!AS87</f>
        <v>5900000</v>
      </c>
      <c r="AT15" s="341">
        <f>'[6]Зведена (субвенції з ОБ) '!AT87</f>
        <v>0</v>
      </c>
      <c r="AU15" s="341">
        <f>'[6]Зведена (субвенції з ОБ) '!AU87</f>
        <v>5900000</v>
      </c>
      <c r="AV15" s="341">
        <f>'[6]Зведена (субвенції з ОБ) '!AV87</f>
        <v>0</v>
      </c>
      <c r="AW15" s="341">
        <f>'[6]Зведена (субвенції з ОБ) '!AW87</f>
        <v>0</v>
      </c>
      <c r="AX15" s="341">
        <f>'[6]Зведена (субвенції з ОБ) '!AX87</f>
        <v>5900000</v>
      </c>
      <c r="AY15" s="341">
        <f>'[6]Зведена (субвенції з ОБ) '!AY87</f>
        <v>0</v>
      </c>
      <c r="AZ15" s="341">
        <f>'[6]Зведена (субвенції з ОБ) '!AZ87</f>
        <v>5900000</v>
      </c>
      <c r="BA15" s="341">
        <f>'[6]Зведена (субвенції з ОБ) '!BA87</f>
        <v>0</v>
      </c>
      <c r="BB15" s="341">
        <f>'[6]Зведена (субвенції з ОБ) '!BB87</f>
        <v>0</v>
      </c>
      <c r="BC15" s="341">
        <f>'[6]Зведена (субвенції з ОБ) '!BC87</f>
        <v>5900000</v>
      </c>
      <c r="BD15" s="341">
        <f>'[6]Зведена (субвенції з ОБ) '!BD87</f>
        <v>0</v>
      </c>
      <c r="BE15" s="341">
        <f>'[6]Зведена (субвенції з ОБ) '!BE87</f>
        <v>5900000</v>
      </c>
      <c r="BF15" s="341">
        <f>'[6]Зведена (субвенції з ОБ) '!BF87</f>
        <v>0</v>
      </c>
      <c r="BG15" s="341">
        <f>'[6]Зведена (субвенції з ОБ) '!BG87</f>
        <v>0</v>
      </c>
      <c r="BH15" s="341">
        <f>'[6]Зведена (субвенції з ОБ) '!BH87</f>
        <v>5900000</v>
      </c>
      <c r="BI15" s="341">
        <f>'[6]Зведена (субвенції з ОБ) '!BI87</f>
        <v>0</v>
      </c>
      <c r="BJ15" s="341">
        <f>'[6]Зведена (субвенції з ОБ) '!BJ87</f>
        <v>5900000</v>
      </c>
      <c r="BK15" s="341">
        <f>'[6]Зведена (субвенції з ОБ) '!BK87</f>
        <v>0</v>
      </c>
      <c r="BL15" s="341">
        <f>'[6]Зведена (субвенції з ОБ) '!BL87</f>
        <v>5900000</v>
      </c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03"/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3"/>
      <c r="DJ15" s="203"/>
      <c r="DK15" s="203"/>
      <c r="DL15" s="203"/>
      <c r="DM15" s="203"/>
      <c r="DN15" s="203"/>
      <c r="DO15" s="203"/>
      <c r="DP15" s="203"/>
      <c r="DQ15" s="203"/>
      <c r="DR15" s="203"/>
      <c r="DS15" s="203"/>
      <c r="DT15" s="203"/>
      <c r="DU15" s="203"/>
      <c r="DV15" s="203"/>
      <c r="DW15" s="203"/>
      <c r="DX15" s="203"/>
      <c r="DY15" s="203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3"/>
      <c r="EN15" s="203"/>
      <c r="EO15" s="203"/>
      <c r="EP15" s="203"/>
      <c r="EQ15" s="203"/>
      <c r="ER15" s="203"/>
      <c r="ES15" s="203"/>
      <c r="ET15" s="203"/>
      <c r="EU15" s="203"/>
      <c r="EV15" s="203"/>
      <c r="EW15" s="203"/>
      <c r="EX15" s="203"/>
      <c r="EY15" s="203"/>
      <c r="EZ15" s="203"/>
      <c r="FA15" s="203"/>
      <c r="FB15" s="203"/>
      <c r="FC15" s="203"/>
      <c r="FD15" s="203"/>
      <c r="FE15" s="203"/>
      <c r="FF15" s="203"/>
      <c r="FG15" s="203"/>
      <c r="FH15" s="203"/>
      <c r="FI15" s="203"/>
      <c r="FJ15" s="203"/>
      <c r="FK15" s="203"/>
      <c r="FL15" s="203"/>
      <c r="FM15" s="203"/>
      <c r="FN15" s="203"/>
      <c r="FO15" s="203"/>
      <c r="FP15" s="203"/>
      <c r="FQ15" s="203"/>
      <c r="FR15" s="203"/>
      <c r="FS15" s="203"/>
      <c r="FT15" s="203"/>
      <c r="FU15" s="203"/>
      <c r="FV15" s="203"/>
      <c r="FW15" s="203"/>
      <c r="FX15" s="203"/>
      <c r="FY15" s="203"/>
      <c r="FZ15" s="203"/>
      <c r="GA15" s="203"/>
      <c r="GB15" s="203"/>
      <c r="GC15" s="203"/>
      <c r="GD15" s="203"/>
      <c r="GE15" s="203"/>
      <c r="GF15" s="203"/>
      <c r="GG15" s="203"/>
      <c r="GH15" s="203"/>
      <c r="GI15" s="203"/>
      <c r="GJ15" s="203"/>
      <c r="GK15" s="203"/>
      <c r="GL15" s="203"/>
      <c r="GM15" s="203"/>
      <c r="GN15" s="203"/>
      <c r="GO15" s="203"/>
      <c r="GP15" s="203"/>
      <c r="GQ15" s="203"/>
      <c r="GR15" s="203"/>
      <c r="GS15" s="203"/>
      <c r="GT15" s="203"/>
      <c r="GU15" s="203"/>
      <c r="GV15" s="203"/>
      <c r="GW15" s="203"/>
      <c r="GX15" s="203"/>
      <c r="GY15" s="203"/>
      <c r="GZ15" s="203"/>
      <c r="HA15" s="203"/>
      <c r="HB15" s="203"/>
      <c r="HC15" s="203"/>
      <c r="HD15" s="203"/>
      <c r="HE15" s="203"/>
      <c r="HF15" s="203"/>
      <c r="HG15" s="203"/>
      <c r="HH15" s="203"/>
      <c r="HI15" s="203"/>
      <c r="HJ15" s="203"/>
      <c r="HK15" s="203"/>
      <c r="HL15" s="203"/>
      <c r="HM15" s="203"/>
      <c r="HN15" s="203"/>
      <c r="HO15" s="203"/>
      <c r="HP15" s="203"/>
      <c r="HQ15" s="203"/>
      <c r="HR15" s="203"/>
      <c r="HS15" s="203"/>
      <c r="HT15" s="203"/>
      <c r="HU15" s="203"/>
      <c r="HV15" s="203"/>
      <c r="HW15" s="203"/>
      <c r="HX15" s="203"/>
      <c r="HY15" s="203"/>
      <c r="HZ15" s="203"/>
      <c r="IA15" s="203"/>
      <c r="IB15" s="203"/>
      <c r="IC15" s="203"/>
      <c r="ID15" s="203"/>
      <c r="IE15" s="203"/>
      <c r="IF15" s="203"/>
      <c r="IG15" s="203"/>
      <c r="IH15" s="203"/>
      <c r="II15" s="203"/>
      <c r="IJ15" s="203"/>
      <c r="IK15" s="203"/>
      <c r="IL15" s="203"/>
      <c r="IM15" s="203"/>
      <c r="IN15" s="203"/>
      <c r="IO15" s="203"/>
      <c r="IP15" s="203"/>
      <c r="IQ15" s="203"/>
      <c r="IR15" s="203"/>
      <c r="IS15" s="203"/>
      <c r="IT15" s="203"/>
      <c r="IU15" s="203"/>
      <c r="IV15" s="203"/>
    </row>
    <row r="16" spans="1:256" ht="42" customHeight="1">
      <c r="A16" s="331"/>
      <c r="B16" s="339" t="s">
        <v>817</v>
      </c>
      <c r="C16" s="340">
        <f t="shared" si="0"/>
        <v>100000</v>
      </c>
      <c r="D16" s="341">
        <f>'[6]Зведена (субвенції з ОБ) '!D117</f>
        <v>0</v>
      </c>
      <c r="E16" s="341">
        <f>'[6]Зведена (субвенції з ОБ) '!E117</f>
        <v>0</v>
      </c>
      <c r="F16" s="341">
        <f>'[6]Зведена (субвенції з ОБ) '!F117</f>
        <v>0</v>
      </c>
      <c r="G16" s="341">
        <f>'[6]Зведена (субвенції з ОБ) '!G117</f>
        <v>0</v>
      </c>
      <c r="H16" s="341">
        <f>'[6]Зведена (субвенції з ОБ) '!H117</f>
        <v>0</v>
      </c>
      <c r="I16" s="341">
        <f>'[6]Зведена (субвенції з ОБ) '!I117</f>
        <v>0</v>
      </c>
      <c r="J16" s="341">
        <f>'[6]Зведена (субвенції з ОБ) '!J117</f>
        <v>0</v>
      </c>
      <c r="K16" s="341">
        <f>'[6]Зведена (субвенції з ОБ) '!K117</f>
        <v>0</v>
      </c>
      <c r="L16" s="341">
        <f>'[6]Зведена (субвенції з ОБ) '!L117</f>
        <v>0</v>
      </c>
      <c r="M16" s="341">
        <f>'[6]Зведена (субвенції з ОБ) '!M117</f>
        <v>0</v>
      </c>
      <c r="N16" s="341">
        <f>'[6]Зведена (субвенції з ОБ) '!N117</f>
        <v>0</v>
      </c>
      <c r="O16" s="341">
        <f>'[6]Зведена (субвенції з ОБ) '!O117</f>
        <v>0</v>
      </c>
      <c r="P16" s="341">
        <f>'[6]Зведена (субвенції з ОБ) '!P117</f>
        <v>0</v>
      </c>
      <c r="Q16" s="341">
        <f>'[6]Зведена (субвенції з ОБ) '!Q117</f>
        <v>0</v>
      </c>
      <c r="R16" s="341">
        <f>'[6]Зведена (субвенції з ОБ) '!R117</f>
        <v>0</v>
      </c>
      <c r="S16" s="341">
        <f>'[6]Зведена (субвенції з ОБ) '!S117</f>
        <v>0</v>
      </c>
      <c r="T16" s="341">
        <f>'[6]Зведена (субвенції з ОБ) '!T117</f>
        <v>0</v>
      </c>
      <c r="U16" s="341">
        <f>'[6]Зведена (субвенції з ОБ) '!U117</f>
        <v>0</v>
      </c>
      <c r="V16" s="341">
        <f>'[6]Зведена (субвенції з ОБ) '!V117</f>
        <v>0</v>
      </c>
      <c r="W16" s="341">
        <f>'[6]Зведена (субвенції з ОБ) '!W117</f>
        <v>0</v>
      </c>
      <c r="X16" s="341">
        <f>'[6]Зведена (субвенції з ОБ) '!X117</f>
        <v>0</v>
      </c>
      <c r="Y16" s="341">
        <f>'[6]Зведена (субвенції з ОБ) '!Y117</f>
        <v>0</v>
      </c>
      <c r="Z16" s="341">
        <f>'[6]Зведена (субвенції з ОБ) '!Z117</f>
        <v>0</v>
      </c>
      <c r="AA16" s="341">
        <f>'[6]Зведена (субвенції з ОБ) '!AA117</f>
        <v>0</v>
      </c>
      <c r="AB16" s="341">
        <f>'[6]Зведена (субвенції з ОБ) '!AB117</f>
        <v>0</v>
      </c>
      <c r="AC16" s="341">
        <f>'[6]Зведена (субвенції з ОБ) '!AC117</f>
        <v>100000</v>
      </c>
      <c r="AD16" s="341">
        <f>'[6]Зведена (субвенції з ОБ) '!AD117</f>
        <v>100000</v>
      </c>
      <c r="AE16" s="341">
        <f>'[6]Зведена (субвенції з ОБ) '!AE117</f>
        <v>0</v>
      </c>
      <c r="AF16" s="341">
        <f>'[6]Зведена (субвенції з ОБ) '!AF117</f>
        <v>0</v>
      </c>
      <c r="AG16" s="341">
        <f>'[6]Зведена (субвенції з ОБ) '!AG117</f>
        <v>100000</v>
      </c>
      <c r="AH16" s="341">
        <f>'[6]Зведена (субвенції з ОБ) '!AH117</f>
        <v>0</v>
      </c>
      <c r="AI16" s="341">
        <f>'[6]Зведена (субвенції з ОБ) '!AI117</f>
        <v>100000</v>
      </c>
      <c r="AJ16" s="341">
        <f>'[6]Зведена (субвенції з ОБ) '!AJ117</f>
        <v>0</v>
      </c>
      <c r="AK16" s="341">
        <f>'[6]Зведена (субвенції з ОБ) '!AK117</f>
        <v>0</v>
      </c>
      <c r="AL16" s="341">
        <f>'[6]Зведена (субвенції з ОБ) '!AL117</f>
        <v>100000</v>
      </c>
      <c r="AM16" s="341">
        <f>'[6]Зведена (субвенції з ОБ) '!AM117</f>
        <v>0</v>
      </c>
      <c r="AN16" s="341">
        <f>'[6]Зведена (субвенції з ОБ) '!AN117</f>
        <v>100000</v>
      </c>
      <c r="AO16" s="341">
        <f>'[6]Зведена (субвенції з ОБ) '!AO117</f>
        <v>0</v>
      </c>
      <c r="AP16" s="341">
        <f>'[6]Зведена (субвенції з ОБ) '!AP117</f>
        <v>0</v>
      </c>
      <c r="AQ16" s="341">
        <f>'[6]Зведена (субвенції з ОБ) '!AQ117</f>
        <v>100000</v>
      </c>
      <c r="AR16" s="341">
        <f>'[6]Зведена (субвенції з ОБ) '!AR117</f>
        <v>0</v>
      </c>
      <c r="AS16" s="341">
        <f>'[6]Зведена (субвенції з ОБ) '!AS117</f>
        <v>100000</v>
      </c>
      <c r="AT16" s="341">
        <f>'[6]Зведена (субвенції з ОБ) '!AT117</f>
        <v>0</v>
      </c>
      <c r="AU16" s="341">
        <f>'[6]Зведена (субвенції з ОБ) '!AU117</f>
        <v>0</v>
      </c>
      <c r="AV16" s="341">
        <f>'[6]Зведена (субвенції з ОБ) '!AV117</f>
        <v>100000</v>
      </c>
      <c r="AW16" s="341">
        <f>'[6]Зведена (субвенції з ОБ) '!AW117</f>
        <v>0</v>
      </c>
      <c r="AX16" s="341">
        <f>'[6]Зведена (субвенції з ОБ) '!AX117</f>
        <v>100000</v>
      </c>
      <c r="AY16" s="341">
        <f>'[6]Зведена (субвенції з ОБ) '!AY117</f>
        <v>0</v>
      </c>
      <c r="AZ16" s="341">
        <f>'[6]Зведена (субвенції з ОБ) '!AZ117</f>
        <v>0</v>
      </c>
      <c r="BA16" s="341">
        <f>'[6]Зведена (субвенції з ОБ) '!BA117</f>
        <v>100000</v>
      </c>
      <c r="BB16" s="341">
        <f>'[6]Зведена (субвенції з ОБ) '!BB117</f>
        <v>0</v>
      </c>
      <c r="BC16" s="341">
        <f>'[6]Зведена (субвенції з ОБ) '!BC117</f>
        <v>100000</v>
      </c>
      <c r="BD16" s="341">
        <f>'[6]Зведена (субвенції з ОБ) '!BD117</f>
        <v>0</v>
      </c>
      <c r="BE16" s="341">
        <f>'[6]Зведена (субвенції з ОБ) '!BE117</f>
        <v>0</v>
      </c>
      <c r="BF16" s="341">
        <f>'[6]Зведена (субвенції з ОБ) '!BF117</f>
        <v>100000</v>
      </c>
      <c r="BG16" s="341">
        <f>'[6]Зведена (субвенції з ОБ) '!BG117</f>
        <v>0</v>
      </c>
      <c r="BH16" s="341">
        <f>'[6]Зведена (субвенції з ОБ) '!BH117</f>
        <v>100000</v>
      </c>
      <c r="BI16" s="341">
        <f>'[6]Зведена (субвенції з ОБ) '!BI117</f>
        <v>0</v>
      </c>
      <c r="BJ16" s="341">
        <f>'[6]Зведена (субвенції з ОБ) '!BJ117</f>
        <v>0</v>
      </c>
      <c r="BK16" s="341">
        <f>'[6]Зведена (субвенції з ОБ) '!BK117</f>
        <v>100000</v>
      </c>
      <c r="BL16" s="341">
        <f>'[6]Зведена (субвенції з ОБ) '!BL117</f>
        <v>100000</v>
      </c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203"/>
      <c r="CP16" s="203"/>
      <c r="CQ16" s="203"/>
      <c r="CR16" s="203"/>
      <c r="CS16" s="203"/>
      <c r="CT16" s="203"/>
      <c r="CU16" s="203"/>
      <c r="CV16" s="203"/>
      <c r="CW16" s="203"/>
      <c r="CX16" s="203"/>
      <c r="CY16" s="203"/>
      <c r="CZ16" s="203"/>
      <c r="DA16" s="203"/>
      <c r="DB16" s="203"/>
      <c r="DC16" s="203"/>
      <c r="DD16" s="203"/>
      <c r="DE16" s="203"/>
      <c r="DF16" s="203"/>
      <c r="DG16" s="203"/>
      <c r="DH16" s="203"/>
      <c r="DI16" s="203"/>
      <c r="DJ16" s="203"/>
      <c r="DK16" s="203"/>
      <c r="DL16" s="203"/>
      <c r="DM16" s="203"/>
      <c r="DN16" s="203"/>
      <c r="DO16" s="203"/>
      <c r="DP16" s="203"/>
      <c r="DQ16" s="203"/>
      <c r="DR16" s="203"/>
      <c r="DS16" s="203"/>
      <c r="DT16" s="203"/>
      <c r="DU16" s="203"/>
      <c r="DV16" s="203"/>
      <c r="DW16" s="203"/>
      <c r="DX16" s="203"/>
      <c r="DY16" s="203"/>
      <c r="DZ16" s="203"/>
      <c r="EA16" s="203"/>
      <c r="EB16" s="203"/>
      <c r="EC16" s="203"/>
      <c r="ED16" s="203"/>
      <c r="EE16" s="203"/>
      <c r="EF16" s="203"/>
      <c r="EG16" s="203"/>
      <c r="EH16" s="203"/>
      <c r="EI16" s="203"/>
      <c r="EJ16" s="203"/>
      <c r="EK16" s="203"/>
      <c r="EL16" s="203"/>
      <c r="EM16" s="203"/>
      <c r="EN16" s="203"/>
      <c r="EO16" s="203"/>
      <c r="EP16" s="203"/>
      <c r="EQ16" s="203"/>
      <c r="ER16" s="203"/>
      <c r="ES16" s="203"/>
      <c r="ET16" s="203"/>
      <c r="EU16" s="203"/>
      <c r="EV16" s="203"/>
      <c r="EW16" s="203"/>
      <c r="EX16" s="203"/>
      <c r="EY16" s="203"/>
      <c r="EZ16" s="203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203"/>
      <c r="FU16" s="203"/>
      <c r="FV16" s="203"/>
      <c r="FW16" s="203"/>
      <c r="FX16" s="203"/>
      <c r="FY16" s="203"/>
      <c r="FZ16" s="203"/>
      <c r="GA16" s="203"/>
      <c r="GB16" s="203"/>
      <c r="GC16" s="203"/>
      <c r="GD16" s="203"/>
      <c r="GE16" s="203"/>
      <c r="GF16" s="203"/>
      <c r="GG16" s="203"/>
      <c r="GH16" s="203"/>
      <c r="GI16" s="203"/>
      <c r="GJ16" s="203"/>
      <c r="GK16" s="203"/>
      <c r="GL16" s="203"/>
      <c r="GM16" s="203"/>
      <c r="GN16" s="203"/>
      <c r="GO16" s="203"/>
      <c r="GP16" s="203"/>
      <c r="GQ16" s="203"/>
      <c r="GR16" s="203"/>
      <c r="GS16" s="203"/>
      <c r="GT16" s="203"/>
      <c r="GU16" s="203"/>
      <c r="GV16" s="203"/>
      <c r="GW16" s="203"/>
      <c r="GX16" s="203"/>
      <c r="GY16" s="203"/>
      <c r="GZ16" s="203"/>
      <c r="HA16" s="203"/>
      <c r="HB16" s="203"/>
      <c r="HC16" s="203"/>
      <c r="HD16" s="203"/>
      <c r="HE16" s="203"/>
      <c r="HF16" s="203"/>
      <c r="HG16" s="203"/>
      <c r="HH16" s="203"/>
      <c r="HI16" s="203"/>
      <c r="HJ16" s="203"/>
      <c r="HK16" s="203"/>
      <c r="HL16" s="203"/>
      <c r="HM16" s="203"/>
      <c r="HN16" s="203"/>
      <c r="HO16" s="203"/>
      <c r="HP16" s="203"/>
      <c r="HQ16" s="203"/>
      <c r="HR16" s="203"/>
      <c r="HS16" s="203"/>
      <c r="HT16" s="203"/>
      <c r="HU16" s="203"/>
      <c r="HV16" s="203"/>
      <c r="HW16" s="203"/>
      <c r="HX16" s="203"/>
      <c r="HY16" s="203"/>
      <c r="HZ16" s="203"/>
      <c r="IA16" s="203"/>
      <c r="IB16" s="203"/>
      <c r="IC16" s="203"/>
      <c r="ID16" s="203"/>
      <c r="IE16" s="203"/>
      <c r="IF16" s="203"/>
      <c r="IG16" s="203"/>
      <c r="IH16" s="203"/>
      <c r="II16" s="203"/>
      <c r="IJ16" s="203"/>
      <c r="IK16" s="203"/>
      <c r="IL16" s="203"/>
      <c r="IM16" s="203"/>
      <c r="IN16" s="203"/>
      <c r="IO16" s="203"/>
      <c r="IP16" s="203"/>
      <c r="IQ16" s="203"/>
      <c r="IR16" s="203"/>
      <c r="IS16" s="203"/>
      <c r="IT16" s="203"/>
      <c r="IU16" s="203"/>
      <c r="IV16" s="203"/>
    </row>
    <row r="17" spans="1:256" ht="32.450000000000003" customHeight="1">
      <c r="A17" s="335" t="s">
        <v>824</v>
      </c>
      <c r="B17" s="345" t="s">
        <v>825</v>
      </c>
      <c r="C17" s="337">
        <f t="shared" si="0"/>
        <v>100000</v>
      </c>
      <c r="D17" s="338">
        <f>D18</f>
        <v>0</v>
      </c>
      <c r="E17" s="338">
        <f t="shared" ref="E17:BL17" si="7">E18</f>
        <v>0</v>
      </c>
      <c r="F17" s="338">
        <f t="shared" si="7"/>
        <v>0</v>
      </c>
      <c r="G17" s="338">
        <f t="shared" si="7"/>
        <v>0</v>
      </c>
      <c r="H17" s="338">
        <f t="shared" si="7"/>
        <v>0</v>
      </c>
      <c r="I17" s="338">
        <f t="shared" si="7"/>
        <v>0</v>
      </c>
      <c r="J17" s="338">
        <f t="shared" si="7"/>
        <v>0</v>
      </c>
      <c r="K17" s="338">
        <f t="shared" si="7"/>
        <v>0</v>
      </c>
      <c r="L17" s="338">
        <f t="shared" si="7"/>
        <v>0</v>
      </c>
      <c r="M17" s="338">
        <f t="shared" si="7"/>
        <v>0</v>
      </c>
      <c r="N17" s="338">
        <f t="shared" si="7"/>
        <v>0</v>
      </c>
      <c r="O17" s="338">
        <f t="shared" si="7"/>
        <v>0</v>
      </c>
      <c r="P17" s="338">
        <f t="shared" si="7"/>
        <v>0</v>
      </c>
      <c r="Q17" s="338">
        <f t="shared" si="7"/>
        <v>0</v>
      </c>
      <c r="R17" s="338">
        <f t="shared" si="7"/>
        <v>0</v>
      </c>
      <c r="S17" s="338">
        <f t="shared" si="7"/>
        <v>0</v>
      </c>
      <c r="T17" s="338">
        <f t="shared" si="7"/>
        <v>0</v>
      </c>
      <c r="U17" s="338">
        <f t="shared" si="7"/>
        <v>0</v>
      </c>
      <c r="V17" s="338">
        <f t="shared" si="7"/>
        <v>0</v>
      </c>
      <c r="W17" s="338">
        <f t="shared" si="7"/>
        <v>0</v>
      </c>
      <c r="X17" s="338">
        <f t="shared" si="7"/>
        <v>0</v>
      </c>
      <c r="Y17" s="338">
        <f t="shared" si="7"/>
        <v>0</v>
      </c>
      <c r="Z17" s="338">
        <f t="shared" si="7"/>
        <v>0</v>
      </c>
      <c r="AA17" s="338">
        <f t="shared" si="7"/>
        <v>0</v>
      </c>
      <c r="AB17" s="338">
        <f t="shared" si="7"/>
        <v>0</v>
      </c>
      <c r="AC17" s="338">
        <f t="shared" si="7"/>
        <v>100000</v>
      </c>
      <c r="AD17" s="338">
        <f t="shared" si="7"/>
        <v>100000</v>
      </c>
      <c r="AE17" s="338">
        <f t="shared" si="7"/>
        <v>0</v>
      </c>
      <c r="AF17" s="338">
        <f t="shared" si="7"/>
        <v>0</v>
      </c>
      <c r="AG17" s="338">
        <f t="shared" si="7"/>
        <v>100000</v>
      </c>
      <c r="AH17" s="338">
        <f t="shared" si="7"/>
        <v>0</v>
      </c>
      <c r="AI17" s="338">
        <f t="shared" si="7"/>
        <v>100000</v>
      </c>
      <c r="AJ17" s="338">
        <f t="shared" si="7"/>
        <v>0</v>
      </c>
      <c r="AK17" s="338">
        <f t="shared" si="7"/>
        <v>0</v>
      </c>
      <c r="AL17" s="338">
        <f t="shared" si="7"/>
        <v>100000</v>
      </c>
      <c r="AM17" s="338">
        <f t="shared" si="7"/>
        <v>0</v>
      </c>
      <c r="AN17" s="338">
        <f t="shared" si="7"/>
        <v>100000</v>
      </c>
      <c r="AO17" s="338">
        <f t="shared" si="7"/>
        <v>0</v>
      </c>
      <c r="AP17" s="338">
        <f t="shared" si="7"/>
        <v>0</v>
      </c>
      <c r="AQ17" s="338">
        <f t="shared" si="7"/>
        <v>100000</v>
      </c>
      <c r="AR17" s="338">
        <f t="shared" si="7"/>
        <v>0</v>
      </c>
      <c r="AS17" s="338">
        <f t="shared" si="7"/>
        <v>100000</v>
      </c>
      <c r="AT17" s="338">
        <f t="shared" si="7"/>
        <v>0</v>
      </c>
      <c r="AU17" s="338">
        <f t="shared" si="7"/>
        <v>0</v>
      </c>
      <c r="AV17" s="338">
        <f t="shared" si="7"/>
        <v>100000</v>
      </c>
      <c r="AW17" s="338">
        <f t="shared" si="7"/>
        <v>0</v>
      </c>
      <c r="AX17" s="338">
        <f t="shared" si="7"/>
        <v>100000</v>
      </c>
      <c r="AY17" s="338">
        <f t="shared" si="7"/>
        <v>0</v>
      </c>
      <c r="AZ17" s="338">
        <f t="shared" si="7"/>
        <v>0</v>
      </c>
      <c r="BA17" s="338">
        <f t="shared" si="7"/>
        <v>100000</v>
      </c>
      <c r="BB17" s="338">
        <f t="shared" si="7"/>
        <v>0</v>
      </c>
      <c r="BC17" s="338">
        <f t="shared" si="7"/>
        <v>100000</v>
      </c>
      <c r="BD17" s="338">
        <f t="shared" si="7"/>
        <v>0</v>
      </c>
      <c r="BE17" s="338">
        <f t="shared" si="7"/>
        <v>0</v>
      </c>
      <c r="BF17" s="338">
        <f t="shared" si="7"/>
        <v>100000</v>
      </c>
      <c r="BG17" s="338">
        <f t="shared" si="7"/>
        <v>0</v>
      </c>
      <c r="BH17" s="338">
        <f t="shared" si="7"/>
        <v>100000</v>
      </c>
      <c r="BI17" s="338">
        <f t="shared" si="7"/>
        <v>0</v>
      </c>
      <c r="BJ17" s="338">
        <f t="shared" si="7"/>
        <v>0</v>
      </c>
      <c r="BK17" s="338">
        <f t="shared" si="7"/>
        <v>100000</v>
      </c>
      <c r="BL17" s="338">
        <f t="shared" si="7"/>
        <v>100000</v>
      </c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03"/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3"/>
      <c r="DJ17" s="203"/>
      <c r="DK17" s="203"/>
      <c r="DL17" s="203"/>
      <c r="DM17" s="203"/>
      <c r="DN17" s="203"/>
      <c r="DO17" s="203"/>
      <c r="DP17" s="203"/>
      <c r="DQ17" s="203"/>
      <c r="DR17" s="203"/>
      <c r="DS17" s="203"/>
      <c r="DT17" s="203"/>
      <c r="DU17" s="203"/>
      <c r="DV17" s="203"/>
      <c r="DW17" s="203"/>
      <c r="DX17" s="203"/>
      <c r="DY17" s="203"/>
      <c r="DZ17" s="203"/>
      <c r="EA17" s="203"/>
      <c r="EB17" s="203"/>
      <c r="EC17" s="203"/>
      <c r="ED17" s="203"/>
      <c r="EE17" s="203"/>
      <c r="EF17" s="203"/>
      <c r="EG17" s="203"/>
      <c r="EH17" s="203"/>
      <c r="EI17" s="203"/>
      <c r="EJ17" s="203"/>
      <c r="EK17" s="203"/>
      <c r="EL17" s="203"/>
      <c r="EM17" s="203"/>
      <c r="EN17" s="203"/>
      <c r="EO17" s="203"/>
      <c r="EP17" s="203"/>
      <c r="EQ17" s="203"/>
      <c r="ER17" s="203"/>
      <c r="ES17" s="203"/>
      <c r="ET17" s="203"/>
      <c r="EU17" s="203"/>
      <c r="EV17" s="203"/>
      <c r="EW17" s="203"/>
      <c r="EX17" s="203"/>
      <c r="EY17" s="203"/>
      <c r="EZ17" s="203"/>
      <c r="FA17" s="203"/>
      <c r="FB17" s="203"/>
      <c r="FC17" s="203"/>
      <c r="FD17" s="203"/>
      <c r="FE17" s="203"/>
      <c r="FF17" s="203"/>
      <c r="FG17" s="203"/>
      <c r="FH17" s="203"/>
      <c r="FI17" s="203"/>
      <c r="FJ17" s="203"/>
      <c r="FK17" s="203"/>
      <c r="FL17" s="203"/>
      <c r="FM17" s="203"/>
      <c r="FN17" s="203"/>
      <c r="FO17" s="203"/>
      <c r="FP17" s="203"/>
      <c r="FQ17" s="203"/>
      <c r="FR17" s="203"/>
      <c r="FS17" s="203"/>
      <c r="FT17" s="203"/>
      <c r="FU17" s="203"/>
      <c r="FV17" s="203"/>
      <c r="FW17" s="203"/>
      <c r="FX17" s="203"/>
      <c r="FY17" s="203"/>
      <c r="FZ17" s="203"/>
      <c r="GA17" s="203"/>
      <c r="GB17" s="203"/>
      <c r="GC17" s="203"/>
      <c r="GD17" s="203"/>
      <c r="GE17" s="203"/>
      <c r="GF17" s="203"/>
      <c r="GG17" s="203"/>
      <c r="GH17" s="203"/>
      <c r="GI17" s="203"/>
      <c r="GJ17" s="203"/>
      <c r="GK17" s="203"/>
      <c r="GL17" s="203"/>
      <c r="GM17" s="203"/>
      <c r="GN17" s="203"/>
      <c r="GO17" s="203"/>
      <c r="GP17" s="203"/>
      <c r="GQ17" s="203"/>
      <c r="GR17" s="203"/>
      <c r="GS17" s="203"/>
      <c r="GT17" s="203"/>
      <c r="GU17" s="203"/>
      <c r="GV17" s="203"/>
      <c r="GW17" s="203"/>
      <c r="GX17" s="203"/>
      <c r="GY17" s="203"/>
      <c r="GZ17" s="203"/>
      <c r="HA17" s="203"/>
      <c r="HB17" s="203"/>
      <c r="HC17" s="203"/>
      <c r="HD17" s="203"/>
      <c r="HE17" s="203"/>
      <c r="HF17" s="203"/>
      <c r="HG17" s="203"/>
      <c r="HH17" s="203"/>
      <c r="HI17" s="203"/>
      <c r="HJ17" s="203"/>
      <c r="HK17" s="203"/>
      <c r="HL17" s="203"/>
      <c r="HM17" s="203"/>
      <c r="HN17" s="203"/>
      <c r="HO17" s="203"/>
      <c r="HP17" s="203"/>
      <c r="HQ17" s="203"/>
      <c r="HR17" s="203"/>
      <c r="HS17" s="203"/>
      <c r="HT17" s="203"/>
      <c r="HU17" s="203"/>
      <c r="HV17" s="203"/>
      <c r="HW17" s="203"/>
      <c r="HX17" s="203"/>
      <c r="HY17" s="203"/>
      <c r="HZ17" s="203"/>
      <c r="IA17" s="203"/>
      <c r="IB17" s="203"/>
      <c r="IC17" s="203"/>
      <c r="ID17" s="203"/>
      <c r="IE17" s="203"/>
      <c r="IF17" s="203"/>
      <c r="IG17" s="203"/>
      <c r="IH17" s="203"/>
      <c r="II17" s="203"/>
      <c r="IJ17" s="203"/>
      <c r="IK17" s="203"/>
      <c r="IL17" s="203"/>
      <c r="IM17" s="203"/>
      <c r="IN17" s="203"/>
      <c r="IO17" s="203"/>
      <c r="IP17" s="203"/>
      <c r="IQ17" s="203"/>
      <c r="IR17" s="203"/>
      <c r="IS17" s="203"/>
      <c r="IT17" s="203"/>
      <c r="IU17" s="203"/>
      <c r="IV17" s="203"/>
    </row>
    <row r="18" spans="1:256" ht="52.15" customHeight="1">
      <c r="A18" s="331"/>
      <c r="B18" s="339" t="s">
        <v>817</v>
      </c>
      <c r="C18" s="340">
        <f t="shared" si="0"/>
        <v>100000</v>
      </c>
      <c r="D18" s="341">
        <f>'[6]Зведена (субвенції з ОБ) '!D118</f>
        <v>0</v>
      </c>
      <c r="E18" s="341">
        <f>'[6]Зведена (субвенції з ОБ) '!E118</f>
        <v>0</v>
      </c>
      <c r="F18" s="341">
        <f>'[6]Зведена (субвенції з ОБ) '!F118</f>
        <v>0</v>
      </c>
      <c r="G18" s="341">
        <f>'[6]Зведена (субвенції з ОБ) '!G118</f>
        <v>0</v>
      </c>
      <c r="H18" s="341">
        <f>'[6]Зведена (субвенції з ОБ) '!H118</f>
        <v>0</v>
      </c>
      <c r="I18" s="341">
        <f>'[6]Зведена (субвенції з ОБ) '!I118</f>
        <v>0</v>
      </c>
      <c r="J18" s="341">
        <f>'[6]Зведена (субвенції з ОБ) '!J118</f>
        <v>0</v>
      </c>
      <c r="K18" s="341">
        <f>'[6]Зведена (субвенції з ОБ) '!K118</f>
        <v>0</v>
      </c>
      <c r="L18" s="341">
        <f>'[6]Зведена (субвенції з ОБ) '!L118</f>
        <v>0</v>
      </c>
      <c r="M18" s="341">
        <f>'[6]Зведена (субвенції з ОБ) '!M118</f>
        <v>0</v>
      </c>
      <c r="N18" s="341">
        <f>'[6]Зведена (субвенції з ОБ) '!N118</f>
        <v>0</v>
      </c>
      <c r="O18" s="341">
        <f>'[6]Зведена (субвенції з ОБ) '!O118</f>
        <v>0</v>
      </c>
      <c r="P18" s="341">
        <f>'[6]Зведена (субвенції з ОБ) '!P118</f>
        <v>0</v>
      </c>
      <c r="Q18" s="341">
        <f>'[6]Зведена (субвенції з ОБ) '!Q118</f>
        <v>0</v>
      </c>
      <c r="R18" s="341">
        <f>'[6]Зведена (субвенції з ОБ) '!R118</f>
        <v>0</v>
      </c>
      <c r="S18" s="341">
        <f>'[6]Зведена (субвенції з ОБ) '!S118</f>
        <v>0</v>
      </c>
      <c r="T18" s="341">
        <f>'[6]Зведена (субвенції з ОБ) '!T118</f>
        <v>0</v>
      </c>
      <c r="U18" s="341">
        <f>'[6]Зведена (субвенції з ОБ) '!U118</f>
        <v>0</v>
      </c>
      <c r="V18" s="341">
        <f>'[6]Зведена (субвенції з ОБ) '!V118</f>
        <v>0</v>
      </c>
      <c r="W18" s="341">
        <f>'[6]Зведена (субвенції з ОБ) '!W118</f>
        <v>0</v>
      </c>
      <c r="X18" s="341">
        <f>'[6]Зведена (субвенції з ОБ) '!X118</f>
        <v>0</v>
      </c>
      <c r="Y18" s="341">
        <f>'[6]Зведена (субвенції з ОБ) '!Y118</f>
        <v>0</v>
      </c>
      <c r="Z18" s="341">
        <f>'[6]Зведена (субвенції з ОБ) '!Z118</f>
        <v>0</v>
      </c>
      <c r="AA18" s="341">
        <f>'[6]Зведена (субвенції з ОБ) '!AA118</f>
        <v>0</v>
      </c>
      <c r="AB18" s="341">
        <f>'[6]Зведена (субвенції з ОБ) '!AB118</f>
        <v>0</v>
      </c>
      <c r="AC18" s="341">
        <f>'[6]Зведена (субвенції з ОБ) '!AC118</f>
        <v>100000</v>
      </c>
      <c r="AD18" s="341">
        <f>'[6]Зведена (субвенції з ОБ) '!AD118</f>
        <v>100000</v>
      </c>
      <c r="AE18" s="341">
        <f>'[6]Зведена (субвенції з ОБ) '!AE118</f>
        <v>0</v>
      </c>
      <c r="AF18" s="341">
        <f>'[6]Зведена (субвенції з ОБ) '!AF118</f>
        <v>0</v>
      </c>
      <c r="AG18" s="341">
        <f>'[6]Зведена (субвенції з ОБ) '!AG118</f>
        <v>100000</v>
      </c>
      <c r="AH18" s="341">
        <f>'[6]Зведена (субвенції з ОБ) '!AH118</f>
        <v>0</v>
      </c>
      <c r="AI18" s="341">
        <f>'[6]Зведена (субвенції з ОБ) '!AI118</f>
        <v>100000</v>
      </c>
      <c r="AJ18" s="341">
        <f>'[6]Зведена (субвенції з ОБ) '!AJ118</f>
        <v>0</v>
      </c>
      <c r="AK18" s="341">
        <f>'[6]Зведена (субвенції з ОБ) '!AK118</f>
        <v>0</v>
      </c>
      <c r="AL18" s="341">
        <f>'[6]Зведена (субвенції з ОБ) '!AL118</f>
        <v>100000</v>
      </c>
      <c r="AM18" s="341">
        <f>'[6]Зведена (субвенції з ОБ) '!AM118</f>
        <v>0</v>
      </c>
      <c r="AN18" s="341">
        <f>'[6]Зведена (субвенції з ОБ) '!AN118</f>
        <v>100000</v>
      </c>
      <c r="AO18" s="341">
        <f>'[6]Зведена (субвенції з ОБ) '!AO118</f>
        <v>0</v>
      </c>
      <c r="AP18" s="341">
        <f>'[6]Зведена (субвенції з ОБ) '!AP118</f>
        <v>0</v>
      </c>
      <c r="AQ18" s="341">
        <f>'[6]Зведена (субвенції з ОБ) '!AQ118</f>
        <v>100000</v>
      </c>
      <c r="AR18" s="341">
        <f>'[6]Зведена (субвенції з ОБ) '!AR118</f>
        <v>0</v>
      </c>
      <c r="AS18" s="341">
        <f>'[6]Зведена (субвенції з ОБ) '!AS118</f>
        <v>100000</v>
      </c>
      <c r="AT18" s="341">
        <f>'[6]Зведена (субвенції з ОБ) '!AT118</f>
        <v>0</v>
      </c>
      <c r="AU18" s="341">
        <f>'[6]Зведена (субвенції з ОБ) '!AU118</f>
        <v>0</v>
      </c>
      <c r="AV18" s="341">
        <f>'[6]Зведена (субвенції з ОБ) '!AV118</f>
        <v>100000</v>
      </c>
      <c r="AW18" s="341">
        <f>'[6]Зведена (субвенції з ОБ) '!AW118</f>
        <v>0</v>
      </c>
      <c r="AX18" s="341">
        <f>'[6]Зведена (субвенції з ОБ) '!AX118</f>
        <v>100000</v>
      </c>
      <c r="AY18" s="341">
        <f>'[6]Зведена (субвенції з ОБ) '!AY118</f>
        <v>0</v>
      </c>
      <c r="AZ18" s="341">
        <f>'[6]Зведена (субвенції з ОБ) '!AZ118</f>
        <v>0</v>
      </c>
      <c r="BA18" s="341">
        <f>'[6]Зведена (субвенції з ОБ) '!BA118</f>
        <v>100000</v>
      </c>
      <c r="BB18" s="341">
        <f>'[6]Зведена (субвенції з ОБ) '!BB118</f>
        <v>0</v>
      </c>
      <c r="BC18" s="341">
        <f>'[6]Зведена (субвенції з ОБ) '!BC118</f>
        <v>100000</v>
      </c>
      <c r="BD18" s="341">
        <f>'[6]Зведена (субвенції з ОБ) '!BD118</f>
        <v>0</v>
      </c>
      <c r="BE18" s="341">
        <f>'[6]Зведена (субвенції з ОБ) '!BE118</f>
        <v>0</v>
      </c>
      <c r="BF18" s="341">
        <f>'[6]Зведена (субвенції з ОБ) '!BF118</f>
        <v>100000</v>
      </c>
      <c r="BG18" s="341">
        <f>'[6]Зведена (субвенції з ОБ) '!BG118</f>
        <v>0</v>
      </c>
      <c r="BH18" s="341">
        <f>'[6]Зведена (субвенції з ОБ) '!BH118</f>
        <v>100000</v>
      </c>
      <c r="BI18" s="341">
        <f>'[6]Зведена (субвенції з ОБ) '!BI118</f>
        <v>0</v>
      </c>
      <c r="BJ18" s="341">
        <f>'[6]Зведена (субвенції з ОБ) '!BJ118</f>
        <v>0</v>
      </c>
      <c r="BK18" s="341">
        <f>'[6]Зведена (субвенції з ОБ) '!BK118</f>
        <v>100000</v>
      </c>
      <c r="BL18" s="341">
        <f>'[6]Зведена (субвенції з ОБ) '!BL118</f>
        <v>100000</v>
      </c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3"/>
      <c r="DI18" s="203"/>
      <c r="DJ18" s="203"/>
      <c r="DK18" s="203"/>
      <c r="DL18" s="203"/>
      <c r="DM18" s="203"/>
      <c r="DN18" s="203"/>
      <c r="DO18" s="203"/>
      <c r="DP18" s="203"/>
      <c r="DQ18" s="203"/>
      <c r="DR18" s="203"/>
      <c r="DS18" s="203"/>
      <c r="DT18" s="203"/>
      <c r="DU18" s="203"/>
      <c r="DV18" s="203"/>
      <c r="DW18" s="203"/>
      <c r="DX18" s="203"/>
      <c r="DY18" s="203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3"/>
      <c r="EN18" s="203"/>
      <c r="EO18" s="203"/>
      <c r="EP18" s="203"/>
      <c r="EQ18" s="203"/>
      <c r="ER18" s="203"/>
      <c r="ES18" s="203"/>
      <c r="ET18" s="203"/>
      <c r="EU18" s="203"/>
      <c r="EV18" s="203"/>
      <c r="EW18" s="203"/>
      <c r="EX18" s="203"/>
      <c r="EY18" s="203"/>
      <c r="EZ18" s="203"/>
      <c r="FA18" s="203"/>
      <c r="FB18" s="203"/>
      <c r="FC18" s="203"/>
      <c r="FD18" s="203"/>
      <c r="FE18" s="203"/>
      <c r="FF18" s="203"/>
      <c r="FG18" s="203"/>
      <c r="FH18" s="203"/>
      <c r="FI18" s="203"/>
      <c r="FJ18" s="203"/>
      <c r="FK18" s="203"/>
      <c r="FL18" s="203"/>
      <c r="FM18" s="203"/>
      <c r="FN18" s="203"/>
      <c r="FO18" s="203"/>
      <c r="FP18" s="203"/>
      <c r="FQ18" s="203"/>
      <c r="FR18" s="203"/>
      <c r="FS18" s="203"/>
      <c r="FT18" s="203"/>
      <c r="FU18" s="203"/>
      <c r="FV18" s="203"/>
      <c r="FW18" s="203"/>
      <c r="FX18" s="203"/>
      <c r="FY18" s="203"/>
      <c r="FZ18" s="203"/>
      <c r="GA18" s="203"/>
      <c r="GB18" s="203"/>
      <c r="GC18" s="203"/>
      <c r="GD18" s="203"/>
      <c r="GE18" s="203"/>
      <c r="GF18" s="203"/>
      <c r="GG18" s="203"/>
      <c r="GH18" s="203"/>
      <c r="GI18" s="203"/>
      <c r="GJ18" s="203"/>
      <c r="GK18" s="203"/>
      <c r="GL18" s="203"/>
      <c r="GM18" s="203"/>
      <c r="GN18" s="203"/>
      <c r="GO18" s="203"/>
      <c r="GP18" s="203"/>
      <c r="GQ18" s="203"/>
      <c r="GR18" s="203"/>
      <c r="GS18" s="203"/>
      <c r="GT18" s="203"/>
      <c r="GU18" s="203"/>
      <c r="GV18" s="203"/>
      <c r="GW18" s="203"/>
      <c r="GX18" s="203"/>
      <c r="GY18" s="203"/>
      <c r="GZ18" s="203"/>
      <c r="HA18" s="203"/>
      <c r="HB18" s="203"/>
      <c r="HC18" s="203"/>
      <c r="HD18" s="203"/>
      <c r="HE18" s="203"/>
      <c r="HF18" s="203"/>
      <c r="HG18" s="203"/>
      <c r="HH18" s="203"/>
      <c r="HI18" s="203"/>
      <c r="HJ18" s="203"/>
      <c r="HK18" s="203"/>
      <c r="HL18" s="203"/>
      <c r="HM18" s="203"/>
      <c r="HN18" s="203"/>
      <c r="HO18" s="203"/>
      <c r="HP18" s="203"/>
      <c r="HQ18" s="203"/>
      <c r="HR18" s="203"/>
      <c r="HS18" s="203"/>
      <c r="HT18" s="203"/>
      <c r="HU18" s="203"/>
      <c r="HV18" s="203"/>
      <c r="HW18" s="203"/>
      <c r="HX18" s="203"/>
      <c r="HY18" s="203"/>
      <c r="HZ18" s="203"/>
      <c r="IA18" s="203"/>
      <c r="IB18" s="203"/>
      <c r="IC18" s="203"/>
      <c r="ID18" s="203"/>
      <c r="IE18" s="203"/>
      <c r="IF18" s="203"/>
      <c r="IG18" s="203"/>
      <c r="IH18" s="203"/>
      <c r="II18" s="203"/>
      <c r="IJ18" s="203"/>
      <c r="IK18" s="203"/>
      <c r="IL18" s="203"/>
      <c r="IM18" s="203"/>
      <c r="IN18" s="203"/>
      <c r="IO18" s="203"/>
      <c r="IP18" s="203"/>
      <c r="IQ18" s="203"/>
      <c r="IR18" s="203"/>
      <c r="IS18" s="203"/>
      <c r="IT18" s="203"/>
      <c r="IU18" s="203"/>
      <c r="IV18" s="203"/>
    </row>
    <row r="19" spans="1:256" ht="61.15" customHeight="1">
      <c r="A19" s="335" t="s">
        <v>826</v>
      </c>
      <c r="B19" s="345" t="s">
        <v>827</v>
      </c>
      <c r="C19" s="337">
        <f t="shared" si="0"/>
        <v>1000000</v>
      </c>
      <c r="D19" s="338">
        <f>D20</f>
        <v>0</v>
      </c>
      <c r="E19" s="338">
        <f t="shared" ref="E19:BL19" si="8">E20</f>
        <v>0</v>
      </c>
      <c r="F19" s="338">
        <f t="shared" si="8"/>
        <v>0</v>
      </c>
      <c r="G19" s="338">
        <f t="shared" si="8"/>
        <v>0</v>
      </c>
      <c r="H19" s="338">
        <f t="shared" si="8"/>
        <v>0</v>
      </c>
      <c r="I19" s="338">
        <f t="shared" si="8"/>
        <v>0</v>
      </c>
      <c r="J19" s="338">
        <f t="shared" si="8"/>
        <v>0</v>
      </c>
      <c r="K19" s="338">
        <f t="shared" si="8"/>
        <v>0</v>
      </c>
      <c r="L19" s="338">
        <f t="shared" si="8"/>
        <v>0</v>
      </c>
      <c r="M19" s="338">
        <f t="shared" si="8"/>
        <v>0</v>
      </c>
      <c r="N19" s="338">
        <f t="shared" si="8"/>
        <v>0</v>
      </c>
      <c r="O19" s="338">
        <f t="shared" si="8"/>
        <v>0</v>
      </c>
      <c r="P19" s="338">
        <f t="shared" si="8"/>
        <v>0</v>
      </c>
      <c r="Q19" s="338">
        <f t="shared" si="8"/>
        <v>0</v>
      </c>
      <c r="R19" s="338">
        <f t="shared" si="8"/>
        <v>0</v>
      </c>
      <c r="S19" s="338">
        <f t="shared" si="8"/>
        <v>0</v>
      </c>
      <c r="T19" s="338">
        <f t="shared" si="8"/>
        <v>0</v>
      </c>
      <c r="U19" s="338">
        <f t="shared" si="8"/>
        <v>0</v>
      </c>
      <c r="V19" s="338">
        <f t="shared" si="8"/>
        <v>0</v>
      </c>
      <c r="W19" s="338">
        <f t="shared" si="8"/>
        <v>0</v>
      </c>
      <c r="X19" s="338">
        <f t="shared" si="8"/>
        <v>0</v>
      </c>
      <c r="Y19" s="338">
        <f t="shared" si="8"/>
        <v>0</v>
      </c>
      <c r="Z19" s="338">
        <f t="shared" si="8"/>
        <v>0</v>
      </c>
      <c r="AA19" s="338">
        <f t="shared" si="8"/>
        <v>0</v>
      </c>
      <c r="AB19" s="338">
        <f t="shared" si="8"/>
        <v>0</v>
      </c>
      <c r="AC19" s="338">
        <f t="shared" si="8"/>
        <v>1000000</v>
      </c>
      <c r="AD19" s="338">
        <f t="shared" si="8"/>
        <v>1000000</v>
      </c>
      <c r="AE19" s="338">
        <f t="shared" si="8"/>
        <v>0</v>
      </c>
      <c r="AF19" s="338">
        <f t="shared" si="8"/>
        <v>0</v>
      </c>
      <c r="AG19" s="338">
        <f t="shared" si="8"/>
        <v>1000000</v>
      </c>
      <c r="AH19" s="338">
        <f t="shared" si="8"/>
        <v>0</v>
      </c>
      <c r="AI19" s="338">
        <f t="shared" si="8"/>
        <v>1000000</v>
      </c>
      <c r="AJ19" s="338">
        <f t="shared" si="8"/>
        <v>0</v>
      </c>
      <c r="AK19" s="338">
        <f t="shared" si="8"/>
        <v>0</v>
      </c>
      <c r="AL19" s="338">
        <f t="shared" si="8"/>
        <v>1000000</v>
      </c>
      <c r="AM19" s="338">
        <f t="shared" si="8"/>
        <v>0</v>
      </c>
      <c r="AN19" s="338">
        <f t="shared" si="8"/>
        <v>1000000</v>
      </c>
      <c r="AO19" s="338">
        <f t="shared" si="8"/>
        <v>0</v>
      </c>
      <c r="AP19" s="338">
        <f t="shared" si="8"/>
        <v>0</v>
      </c>
      <c r="AQ19" s="338">
        <f t="shared" si="8"/>
        <v>1000000</v>
      </c>
      <c r="AR19" s="338">
        <f t="shared" si="8"/>
        <v>0</v>
      </c>
      <c r="AS19" s="338">
        <f t="shared" si="8"/>
        <v>1000000</v>
      </c>
      <c r="AT19" s="338">
        <f t="shared" si="8"/>
        <v>0</v>
      </c>
      <c r="AU19" s="338">
        <f t="shared" si="8"/>
        <v>0</v>
      </c>
      <c r="AV19" s="338">
        <f t="shared" si="8"/>
        <v>1000000</v>
      </c>
      <c r="AW19" s="338">
        <f t="shared" si="8"/>
        <v>0</v>
      </c>
      <c r="AX19" s="338">
        <f t="shared" si="8"/>
        <v>1000000</v>
      </c>
      <c r="AY19" s="338">
        <f t="shared" si="8"/>
        <v>0</v>
      </c>
      <c r="AZ19" s="338">
        <f t="shared" si="8"/>
        <v>0</v>
      </c>
      <c r="BA19" s="338">
        <f t="shared" si="8"/>
        <v>1000000</v>
      </c>
      <c r="BB19" s="338">
        <f t="shared" si="8"/>
        <v>0</v>
      </c>
      <c r="BC19" s="338">
        <f t="shared" si="8"/>
        <v>1000000</v>
      </c>
      <c r="BD19" s="338">
        <f t="shared" si="8"/>
        <v>0</v>
      </c>
      <c r="BE19" s="338">
        <f t="shared" si="8"/>
        <v>0</v>
      </c>
      <c r="BF19" s="338">
        <f t="shared" si="8"/>
        <v>1000000</v>
      </c>
      <c r="BG19" s="338">
        <f t="shared" si="8"/>
        <v>0</v>
      </c>
      <c r="BH19" s="338">
        <f t="shared" si="8"/>
        <v>1000000</v>
      </c>
      <c r="BI19" s="338">
        <f t="shared" si="8"/>
        <v>0</v>
      </c>
      <c r="BJ19" s="338">
        <f t="shared" si="8"/>
        <v>0</v>
      </c>
      <c r="BK19" s="338">
        <f t="shared" si="8"/>
        <v>1000000</v>
      </c>
      <c r="BL19" s="338">
        <f t="shared" si="8"/>
        <v>1000000</v>
      </c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3"/>
      <c r="EN19" s="203"/>
      <c r="EO19" s="203"/>
      <c r="EP19" s="203"/>
      <c r="EQ19" s="203"/>
      <c r="ER19" s="203"/>
      <c r="ES19" s="203"/>
      <c r="ET19" s="203"/>
      <c r="EU19" s="203"/>
      <c r="EV19" s="203"/>
      <c r="EW19" s="203"/>
      <c r="EX19" s="203"/>
      <c r="EY19" s="203"/>
      <c r="EZ19" s="203"/>
      <c r="FA19" s="203"/>
      <c r="FB19" s="203"/>
      <c r="FC19" s="203"/>
      <c r="FD19" s="203"/>
      <c r="FE19" s="203"/>
      <c r="FF19" s="203"/>
      <c r="FG19" s="203"/>
      <c r="FH19" s="203"/>
      <c r="FI19" s="203"/>
      <c r="FJ19" s="203"/>
      <c r="FK19" s="203"/>
      <c r="FL19" s="203"/>
      <c r="FM19" s="203"/>
      <c r="FN19" s="203"/>
      <c r="FO19" s="203"/>
      <c r="FP19" s="203"/>
      <c r="FQ19" s="203"/>
      <c r="FR19" s="203"/>
      <c r="FS19" s="203"/>
      <c r="FT19" s="203"/>
      <c r="FU19" s="203"/>
      <c r="FV19" s="203"/>
      <c r="FW19" s="203"/>
      <c r="FX19" s="203"/>
      <c r="FY19" s="203"/>
      <c r="FZ19" s="203"/>
      <c r="GA19" s="203"/>
      <c r="GB19" s="203"/>
      <c r="GC19" s="203"/>
      <c r="GD19" s="203"/>
      <c r="GE19" s="203"/>
      <c r="GF19" s="203"/>
      <c r="GG19" s="203"/>
      <c r="GH19" s="203"/>
      <c r="GI19" s="203"/>
      <c r="GJ19" s="203"/>
      <c r="GK19" s="203"/>
      <c r="GL19" s="203"/>
      <c r="GM19" s="203"/>
      <c r="GN19" s="203"/>
      <c r="GO19" s="203"/>
      <c r="GP19" s="203"/>
      <c r="GQ19" s="203"/>
      <c r="GR19" s="203"/>
      <c r="GS19" s="203"/>
      <c r="GT19" s="203"/>
      <c r="GU19" s="203"/>
      <c r="GV19" s="203"/>
      <c r="GW19" s="203"/>
      <c r="GX19" s="203"/>
      <c r="GY19" s="203"/>
      <c r="GZ19" s="203"/>
      <c r="HA19" s="203"/>
      <c r="HB19" s="203"/>
      <c r="HC19" s="203"/>
      <c r="HD19" s="203"/>
      <c r="HE19" s="203"/>
      <c r="HF19" s="203"/>
      <c r="HG19" s="203"/>
      <c r="HH19" s="203"/>
      <c r="HI19" s="203"/>
      <c r="HJ19" s="203"/>
      <c r="HK19" s="203"/>
      <c r="HL19" s="203"/>
      <c r="HM19" s="203"/>
      <c r="HN19" s="203"/>
      <c r="HO19" s="203"/>
      <c r="HP19" s="203"/>
      <c r="HQ19" s="203"/>
      <c r="HR19" s="203"/>
      <c r="HS19" s="203"/>
      <c r="HT19" s="203"/>
      <c r="HU19" s="203"/>
      <c r="HV19" s="203"/>
      <c r="HW19" s="203"/>
      <c r="HX19" s="203"/>
      <c r="HY19" s="203"/>
      <c r="HZ19" s="203"/>
      <c r="IA19" s="203"/>
      <c r="IB19" s="203"/>
      <c r="IC19" s="203"/>
      <c r="ID19" s="203"/>
      <c r="IE19" s="203"/>
      <c r="IF19" s="203"/>
      <c r="IG19" s="203"/>
      <c r="IH19" s="203"/>
      <c r="II19" s="203"/>
      <c r="IJ19" s="203"/>
      <c r="IK19" s="203"/>
      <c r="IL19" s="203"/>
      <c r="IM19" s="203"/>
      <c r="IN19" s="203"/>
      <c r="IO19" s="203"/>
      <c r="IP19" s="203"/>
      <c r="IQ19" s="203"/>
      <c r="IR19" s="203"/>
      <c r="IS19" s="203"/>
      <c r="IT19" s="203"/>
      <c r="IU19" s="203"/>
      <c r="IV19" s="203"/>
    </row>
    <row r="20" spans="1:256" ht="77.45" customHeight="1">
      <c r="A20" s="331"/>
      <c r="B20" s="339" t="s">
        <v>828</v>
      </c>
      <c r="C20" s="340">
        <f t="shared" si="0"/>
        <v>1000000</v>
      </c>
      <c r="D20" s="341">
        <f>'[6]Зведена (субвенції з ОБ) '!D10</f>
        <v>0</v>
      </c>
      <c r="E20" s="341">
        <f>'[6]Зведена (субвенції з ОБ) '!E10</f>
        <v>0</v>
      </c>
      <c r="F20" s="341">
        <f>'[6]Зведена (субвенції з ОБ) '!F10</f>
        <v>0</v>
      </c>
      <c r="G20" s="341">
        <f>'[6]Зведена (субвенції з ОБ) '!G10</f>
        <v>0</v>
      </c>
      <c r="H20" s="341">
        <f>'[6]Зведена (субвенції з ОБ) '!H10</f>
        <v>0</v>
      </c>
      <c r="I20" s="341">
        <f>'[6]Зведена (субвенції з ОБ) '!I10</f>
        <v>0</v>
      </c>
      <c r="J20" s="341">
        <f>'[6]Зведена (субвенції з ОБ) '!J10</f>
        <v>0</v>
      </c>
      <c r="K20" s="341">
        <f>'[6]Зведена (субвенції з ОБ) '!K10</f>
        <v>0</v>
      </c>
      <c r="L20" s="341">
        <f>'[6]Зведена (субвенції з ОБ) '!L10</f>
        <v>0</v>
      </c>
      <c r="M20" s="341">
        <f>'[6]Зведена (субвенції з ОБ) '!M10</f>
        <v>0</v>
      </c>
      <c r="N20" s="341">
        <f>'[6]Зведена (субвенції з ОБ) '!N10</f>
        <v>0</v>
      </c>
      <c r="O20" s="341">
        <f>'[6]Зведена (субвенції з ОБ) '!O10</f>
        <v>0</v>
      </c>
      <c r="P20" s="341">
        <f>'[6]Зведена (субвенції з ОБ) '!P10</f>
        <v>0</v>
      </c>
      <c r="Q20" s="341">
        <f>'[6]Зведена (субвенції з ОБ) '!Q10</f>
        <v>0</v>
      </c>
      <c r="R20" s="341">
        <f>'[6]Зведена (субвенції з ОБ) '!R10</f>
        <v>0</v>
      </c>
      <c r="S20" s="341">
        <f>'[6]Зведена (субвенції з ОБ) '!S10</f>
        <v>0</v>
      </c>
      <c r="T20" s="341">
        <f>'[6]Зведена (субвенції з ОБ) '!T10</f>
        <v>0</v>
      </c>
      <c r="U20" s="341">
        <f>'[6]Зведена (субвенції з ОБ) '!U10</f>
        <v>0</v>
      </c>
      <c r="V20" s="341">
        <f>'[6]Зведена (субвенції з ОБ) '!V10</f>
        <v>0</v>
      </c>
      <c r="W20" s="341">
        <f>'[6]Зведена (субвенції з ОБ) '!W10</f>
        <v>0</v>
      </c>
      <c r="X20" s="341">
        <f>'[6]Зведена (субвенції з ОБ) '!X10</f>
        <v>0</v>
      </c>
      <c r="Y20" s="341">
        <f>'[6]Зведена (субвенції з ОБ) '!Y10</f>
        <v>0</v>
      </c>
      <c r="Z20" s="341">
        <f>'[6]Зведена (субвенції з ОБ) '!Z10</f>
        <v>0</v>
      </c>
      <c r="AA20" s="341">
        <f>'[6]Зведена (субвенції з ОБ) '!AA10</f>
        <v>0</v>
      </c>
      <c r="AB20" s="341">
        <f>'[6]Зведена (субвенції з ОБ) '!AB10</f>
        <v>0</v>
      </c>
      <c r="AC20" s="341">
        <f>'[6]Зведена (субвенції з ОБ) '!AC10</f>
        <v>1000000</v>
      </c>
      <c r="AD20" s="341">
        <f>'[6]Зведена (субвенції з ОБ) '!AD10</f>
        <v>1000000</v>
      </c>
      <c r="AE20" s="341">
        <f>'[6]Зведена (субвенції з ОБ) '!AE10</f>
        <v>0</v>
      </c>
      <c r="AF20" s="341">
        <f>'[6]Зведена (субвенції з ОБ) '!AF10</f>
        <v>0</v>
      </c>
      <c r="AG20" s="341">
        <f>'[6]Зведена (субвенції з ОБ) '!AG10</f>
        <v>1000000</v>
      </c>
      <c r="AH20" s="341">
        <f>'[6]Зведена (субвенції з ОБ) '!AH10</f>
        <v>0</v>
      </c>
      <c r="AI20" s="341">
        <f>'[6]Зведена (субвенції з ОБ) '!AI10</f>
        <v>1000000</v>
      </c>
      <c r="AJ20" s="341">
        <f>'[6]Зведена (субвенції з ОБ) '!AJ10</f>
        <v>0</v>
      </c>
      <c r="AK20" s="341">
        <f>'[6]Зведена (субвенції з ОБ) '!AK10</f>
        <v>0</v>
      </c>
      <c r="AL20" s="341">
        <f>'[6]Зведена (субвенції з ОБ) '!AL10</f>
        <v>1000000</v>
      </c>
      <c r="AM20" s="341">
        <f>'[6]Зведена (субвенції з ОБ) '!AM10</f>
        <v>0</v>
      </c>
      <c r="AN20" s="341">
        <f>'[6]Зведена (субвенції з ОБ) '!AN10</f>
        <v>1000000</v>
      </c>
      <c r="AO20" s="341">
        <f>'[6]Зведена (субвенції з ОБ) '!AO10</f>
        <v>0</v>
      </c>
      <c r="AP20" s="341">
        <f>'[6]Зведена (субвенції з ОБ) '!AP10</f>
        <v>0</v>
      </c>
      <c r="AQ20" s="341">
        <f>'[6]Зведена (субвенції з ОБ) '!AQ10</f>
        <v>1000000</v>
      </c>
      <c r="AR20" s="341">
        <f>'[6]Зведена (субвенції з ОБ) '!AR10</f>
        <v>0</v>
      </c>
      <c r="AS20" s="341">
        <f>'[6]Зведена (субвенції з ОБ) '!AS10</f>
        <v>1000000</v>
      </c>
      <c r="AT20" s="341">
        <f>'[6]Зведена (субвенції з ОБ) '!AT10</f>
        <v>0</v>
      </c>
      <c r="AU20" s="341">
        <f>'[6]Зведена (субвенції з ОБ) '!AU10</f>
        <v>0</v>
      </c>
      <c r="AV20" s="341">
        <f>'[6]Зведена (субвенції з ОБ) '!AV10</f>
        <v>1000000</v>
      </c>
      <c r="AW20" s="341">
        <f>'[6]Зведена (субвенції з ОБ) '!AW10</f>
        <v>0</v>
      </c>
      <c r="AX20" s="341">
        <f>'[6]Зведена (субвенції з ОБ) '!AX10</f>
        <v>1000000</v>
      </c>
      <c r="AY20" s="341">
        <f>'[6]Зведена (субвенції з ОБ) '!AY10</f>
        <v>0</v>
      </c>
      <c r="AZ20" s="341">
        <f>'[6]Зведена (субвенції з ОБ) '!AZ10</f>
        <v>0</v>
      </c>
      <c r="BA20" s="341">
        <f>'[6]Зведена (субвенції з ОБ) '!BA10</f>
        <v>1000000</v>
      </c>
      <c r="BB20" s="341">
        <f>'[6]Зведена (субвенції з ОБ) '!BB10</f>
        <v>0</v>
      </c>
      <c r="BC20" s="341">
        <f>'[6]Зведена (субвенції з ОБ) '!BC10</f>
        <v>1000000</v>
      </c>
      <c r="BD20" s="341">
        <f>'[6]Зведена (субвенції з ОБ) '!BD10</f>
        <v>0</v>
      </c>
      <c r="BE20" s="341">
        <f>'[6]Зведена (субвенції з ОБ) '!BE10</f>
        <v>0</v>
      </c>
      <c r="BF20" s="341">
        <f>'[6]Зведена (субвенції з ОБ) '!BF10</f>
        <v>1000000</v>
      </c>
      <c r="BG20" s="341">
        <f>'[6]Зведена (субвенції з ОБ) '!BG10</f>
        <v>0</v>
      </c>
      <c r="BH20" s="341">
        <f>'[6]Зведена (субвенції з ОБ) '!BH10</f>
        <v>1000000</v>
      </c>
      <c r="BI20" s="341">
        <f>'[6]Зведена (субвенції з ОБ) '!BI10</f>
        <v>0</v>
      </c>
      <c r="BJ20" s="341">
        <f>'[6]Зведена (субвенції з ОБ) '!BJ10</f>
        <v>0</v>
      </c>
      <c r="BK20" s="341">
        <f>'[6]Зведена (субвенції з ОБ) '!BK10</f>
        <v>1000000</v>
      </c>
      <c r="BL20" s="341">
        <f>'[6]Зведена (субвенції з ОБ) '!BL10</f>
        <v>1000000</v>
      </c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3"/>
      <c r="DI20" s="203"/>
      <c r="DJ20" s="203"/>
      <c r="DK20" s="203"/>
      <c r="DL20" s="203"/>
      <c r="DM20" s="203"/>
      <c r="DN20" s="203"/>
      <c r="DO20" s="203"/>
      <c r="DP20" s="203"/>
      <c r="DQ20" s="203"/>
      <c r="DR20" s="203"/>
      <c r="DS20" s="203"/>
      <c r="DT20" s="203"/>
      <c r="DU20" s="203"/>
      <c r="DV20" s="203"/>
      <c r="DW20" s="203"/>
      <c r="DX20" s="203"/>
      <c r="DY20" s="203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3"/>
      <c r="EN20" s="203"/>
      <c r="EO20" s="203"/>
      <c r="EP20" s="203"/>
      <c r="EQ20" s="203"/>
      <c r="ER20" s="203"/>
      <c r="ES20" s="203"/>
      <c r="ET20" s="203"/>
      <c r="EU20" s="203"/>
      <c r="EV20" s="203"/>
      <c r="EW20" s="203"/>
      <c r="EX20" s="203"/>
      <c r="EY20" s="203"/>
      <c r="EZ20" s="203"/>
      <c r="FA20" s="203"/>
      <c r="FB20" s="203"/>
      <c r="FC20" s="203"/>
      <c r="FD20" s="203"/>
      <c r="FE20" s="203"/>
      <c r="FF20" s="203"/>
      <c r="FG20" s="203"/>
      <c r="FH20" s="203"/>
      <c r="FI20" s="203"/>
      <c r="FJ20" s="203"/>
      <c r="FK20" s="203"/>
      <c r="FL20" s="203"/>
      <c r="FM20" s="203"/>
      <c r="FN20" s="203"/>
      <c r="FO20" s="203"/>
      <c r="FP20" s="203"/>
      <c r="FQ20" s="203"/>
      <c r="FR20" s="203"/>
      <c r="FS20" s="203"/>
      <c r="FT20" s="203"/>
      <c r="FU20" s="203"/>
      <c r="FV20" s="203"/>
      <c r="FW20" s="203"/>
      <c r="FX20" s="203"/>
      <c r="FY20" s="203"/>
      <c r="FZ20" s="203"/>
      <c r="GA20" s="203"/>
      <c r="GB20" s="203"/>
      <c r="GC20" s="203"/>
      <c r="GD20" s="203"/>
      <c r="GE20" s="203"/>
      <c r="GF20" s="203"/>
      <c r="GG20" s="203"/>
      <c r="GH20" s="203"/>
      <c r="GI20" s="203"/>
      <c r="GJ20" s="203"/>
      <c r="GK20" s="203"/>
      <c r="GL20" s="203"/>
      <c r="GM20" s="203"/>
      <c r="GN20" s="203"/>
      <c r="GO20" s="203"/>
      <c r="GP20" s="203"/>
      <c r="GQ20" s="203"/>
      <c r="GR20" s="203"/>
      <c r="GS20" s="203"/>
      <c r="GT20" s="203"/>
      <c r="GU20" s="203"/>
      <c r="GV20" s="203"/>
      <c r="GW20" s="203"/>
      <c r="GX20" s="203"/>
      <c r="GY20" s="203"/>
      <c r="GZ20" s="203"/>
      <c r="HA20" s="203"/>
      <c r="HB20" s="203"/>
      <c r="HC20" s="203"/>
      <c r="HD20" s="203"/>
      <c r="HE20" s="203"/>
      <c r="HF20" s="203"/>
      <c r="HG20" s="203"/>
      <c r="HH20" s="203"/>
      <c r="HI20" s="203"/>
      <c r="HJ20" s="203"/>
      <c r="HK20" s="203"/>
      <c r="HL20" s="203"/>
      <c r="HM20" s="203"/>
      <c r="HN20" s="203"/>
      <c r="HO20" s="203"/>
      <c r="HP20" s="203"/>
      <c r="HQ20" s="203"/>
      <c r="HR20" s="203"/>
      <c r="HS20" s="203"/>
      <c r="HT20" s="203"/>
      <c r="HU20" s="203"/>
      <c r="HV20" s="203"/>
      <c r="HW20" s="203"/>
      <c r="HX20" s="203"/>
      <c r="HY20" s="203"/>
      <c r="HZ20" s="203"/>
      <c r="IA20" s="203"/>
      <c r="IB20" s="203"/>
      <c r="IC20" s="203"/>
      <c r="ID20" s="203"/>
      <c r="IE20" s="203"/>
      <c r="IF20" s="203"/>
      <c r="IG20" s="203"/>
      <c r="IH20" s="203"/>
      <c r="II20" s="203"/>
      <c r="IJ20" s="203"/>
      <c r="IK20" s="203"/>
      <c r="IL20" s="203"/>
      <c r="IM20" s="203"/>
      <c r="IN20" s="203"/>
      <c r="IO20" s="203"/>
      <c r="IP20" s="203"/>
      <c r="IQ20" s="203"/>
      <c r="IR20" s="203"/>
      <c r="IS20" s="203"/>
      <c r="IT20" s="203"/>
      <c r="IU20" s="203"/>
      <c r="IV20" s="203"/>
    </row>
    <row r="21" spans="1:256" ht="33.6" customHeight="1">
      <c r="A21" s="335" t="s">
        <v>829</v>
      </c>
      <c r="B21" s="345" t="s">
        <v>830</v>
      </c>
      <c r="C21" s="337">
        <f t="shared" si="0"/>
        <v>877000</v>
      </c>
      <c r="D21" s="338">
        <f>D22+D23</f>
        <v>0</v>
      </c>
      <c r="E21" s="338">
        <f t="shared" ref="E21:BL21" si="9">E22+E23</f>
        <v>0</v>
      </c>
      <c r="F21" s="338">
        <f t="shared" si="9"/>
        <v>0</v>
      </c>
      <c r="G21" s="338">
        <f t="shared" si="9"/>
        <v>0</v>
      </c>
      <c r="H21" s="338">
        <f t="shared" si="9"/>
        <v>0</v>
      </c>
      <c r="I21" s="338">
        <f t="shared" si="9"/>
        <v>0</v>
      </c>
      <c r="J21" s="338">
        <f t="shared" si="9"/>
        <v>0</v>
      </c>
      <c r="K21" s="338">
        <f t="shared" si="9"/>
        <v>0</v>
      </c>
      <c r="L21" s="338">
        <f t="shared" si="9"/>
        <v>0</v>
      </c>
      <c r="M21" s="338">
        <f t="shared" si="9"/>
        <v>0</v>
      </c>
      <c r="N21" s="338">
        <f t="shared" si="9"/>
        <v>0</v>
      </c>
      <c r="O21" s="338">
        <f t="shared" si="9"/>
        <v>0</v>
      </c>
      <c r="P21" s="338">
        <f t="shared" si="9"/>
        <v>0</v>
      </c>
      <c r="Q21" s="338">
        <f t="shared" si="9"/>
        <v>0</v>
      </c>
      <c r="R21" s="338">
        <f t="shared" si="9"/>
        <v>0</v>
      </c>
      <c r="S21" s="338">
        <f t="shared" si="9"/>
        <v>0</v>
      </c>
      <c r="T21" s="338">
        <f t="shared" si="9"/>
        <v>0</v>
      </c>
      <c r="U21" s="338">
        <f t="shared" si="9"/>
        <v>0</v>
      </c>
      <c r="V21" s="338">
        <f t="shared" si="9"/>
        <v>0</v>
      </c>
      <c r="W21" s="338">
        <f t="shared" si="9"/>
        <v>0</v>
      </c>
      <c r="X21" s="338">
        <f t="shared" si="9"/>
        <v>338500</v>
      </c>
      <c r="Y21" s="338">
        <f t="shared" si="9"/>
        <v>338500</v>
      </c>
      <c r="Z21" s="338">
        <f t="shared" si="9"/>
        <v>0</v>
      </c>
      <c r="AA21" s="338">
        <f t="shared" si="9"/>
        <v>0</v>
      </c>
      <c r="AB21" s="338">
        <f t="shared" si="9"/>
        <v>338500</v>
      </c>
      <c r="AC21" s="338">
        <f t="shared" si="9"/>
        <v>200000</v>
      </c>
      <c r="AD21" s="338">
        <f t="shared" si="9"/>
        <v>538500</v>
      </c>
      <c r="AE21" s="338">
        <f t="shared" si="9"/>
        <v>338500</v>
      </c>
      <c r="AF21" s="338">
        <f t="shared" si="9"/>
        <v>338500</v>
      </c>
      <c r="AG21" s="338">
        <f t="shared" si="9"/>
        <v>200000</v>
      </c>
      <c r="AH21" s="338">
        <f t="shared" si="9"/>
        <v>0</v>
      </c>
      <c r="AI21" s="338">
        <f t="shared" si="9"/>
        <v>538500</v>
      </c>
      <c r="AJ21" s="338">
        <f t="shared" si="9"/>
        <v>0</v>
      </c>
      <c r="AK21" s="338">
        <f t="shared" si="9"/>
        <v>338500</v>
      </c>
      <c r="AL21" s="338">
        <f t="shared" si="9"/>
        <v>200000</v>
      </c>
      <c r="AM21" s="338">
        <f t="shared" si="9"/>
        <v>338500</v>
      </c>
      <c r="AN21" s="338">
        <f t="shared" si="9"/>
        <v>877000</v>
      </c>
      <c r="AO21" s="338">
        <f t="shared" si="9"/>
        <v>0</v>
      </c>
      <c r="AP21" s="338">
        <f t="shared" si="9"/>
        <v>338500</v>
      </c>
      <c r="AQ21" s="338">
        <f t="shared" si="9"/>
        <v>538500</v>
      </c>
      <c r="AR21" s="338">
        <f t="shared" si="9"/>
        <v>0</v>
      </c>
      <c r="AS21" s="338">
        <f t="shared" si="9"/>
        <v>877000</v>
      </c>
      <c r="AT21" s="338">
        <f t="shared" si="9"/>
        <v>0</v>
      </c>
      <c r="AU21" s="338">
        <f t="shared" si="9"/>
        <v>338500</v>
      </c>
      <c r="AV21" s="338">
        <f t="shared" si="9"/>
        <v>538500</v>
      </c>
      <c r="AW21" s="338">
        <f t="shared" si="9"/>
        <v>0</v>
      </c>
      <c r="AX21" s="338">
        <f t="shared" si="9"/>
        <v>877000</v>
      </c>
      <c r="AY21" s="338">
        <f t="shared" si="9"/>
        <v>0</v>
      </c>
      <c r="AZ21" s="338">
        <f t="shared" si="9"/>
        <v>338500</v>
      </c>
      <c r="BA21" s="338">
        <f t="shared" si="9"/>
        <v>538500</v>
      </c>
      <c r="BB21" s="338">
        <f t="shared" si="9"/>
        <v>0</v>
      </c>
      <c r="BC21" s="338">
        <f t="shared" si="9"/>
        <v>877000</v>
      </c>
      <c r="BD21" s="338">
        <f t="shared" si="9"/>
        <v>0</v>
      </c>
      <c r="BE21" s="338">
        <f t="shared" si="9"/>
        <v>338500</v>
      </c>
      <c r="BF21" s="338">
        <f t="shared" si="9"/>
        <v>538500</v>
      </c>
      <c r="BG21" s="338">
        <f t="shared" si="9"/>
        <v>0</v>
      </c>
      <c r="BH21" s="338">
        <f t="shared" si="9"/>
        <v>877000</v>
      </c>
      <c r="BI21" s="338">
        <f t="shared" si="9"/>
        <v>0</v>
      </c>
      <c r="BJ21" s="338">
        <f t="shared" si="9"/>
        <v>338500</v>
      </c>
      <c r="BK21" s="338">
        <f t="shared" si="9"/>
        <v>538500</v>
      </c>
      <c r="BL21" s="338">
        <f t="shared" si="9"/>
        <v>877000</v>
      </c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203"/>
      <c r="CV21" s="203"/>
      <c r="CW21" s="203"/>
      <c r="CX21" s="203"/>
      <c r="CY21" s="203"/>
      <c r="CZ21" s="203"/>
      <c r="DA21" s="203"/>
      <c r="DB21" s="203"/>
      <c r="DC21" s="203"/>
      <c r="DD21" s="203"/>
      <c r="DE21" s="203"/>
      <c r="DF21" s="203"/>
      <c r="DG21" s="203"/>
      <c r="DH21" s="203"/>
      <c r="DI21" s="203"/>
      <c r="DJ21" s="203"/>
      <c r="DK21" s="203"/>
      <c r="DL21" s="203"/>
      <c r="DM21" s="203"/>
      <c r="DN21" s="203"/>
      <c r="DO21" s="203"/>
      <c r="DP21" s="203"/>
      <c r="DQ21" s="203"/>
      <c r="DR21" s="203"/>
      <c r="DS21" s="203"/>
      <c r="DT21" s="203"/>
      <c r="DU21" s="203"/>
      <c r="DV21" s="203"/>
      <c r="DW21" s="203"/>
      <c r="DX21" s="203"/>
      <c r="DY21" s="203"/>
      <c r="DZ21" s="203"/>
      <c r="EA21" s="203"/>
      <c r="EB21" s="203"/>
      <c r="EC21" s="203"/>
      <c r="ED21" s="203"/>
      <c r="EE21" s="203"/>
      <c r="EF21" s="203"/>
      <c r="EG21" s="203"/>
      <c r="EH21" s="203"/>
      <c r="EI21" s="203"/>
      <c r="EJ21" s="203"/>
      <c r="EK21" s="203"/>
      <c r="EL21" s="203"/>
      <c r="EM21" s="203"/>
      <c r="EN21" s="203"/>
      <c r="EO21" s="203"/>
      <c r="EP21" s="203"/>
      <c r="EQ21" s="203"/>
      <c r="ER21" s="203"/>
      <c r="ES21" s="203"/>
      <c r="ET21" s="203"/>
      <c r="EU21" s="203"/>
      <c r="EV21" s="203"/>
      <c r="EW21" s="203"/>
      <c r="EX21" s="203"/>
      <c r="EY21" s="203"/>
      <c r="EZ21" s="203"/>
      <c r="FA21" s="203"/>
      <c r="FB21" s="203"/>
      <c r="FC21" s="203"/>
      <c r="FD21" s="203"/>
      <c r="FE21" s="203"/>
      <c r="FF21" s="203"/>
      <c r="FG21" s="203"/>
      <c r="FH21" s="203"/>
      <c r="FI21" s="203"/>
      <c r="FJ21" s="203"/>
      <c r="FK21" s="203"/>
      <c r="FL21" s="203"/>
      <c r="FM21" s="203"/>
      <c r="FN21" s="203"/>
      <c r="FO21" s="203"/>
      <c r="FP21" s="203"/>
      <c r="FQ21" s="203"/>
      <c r="FR21" s="203"/>
      <c r="FS21" s="203"/>
      <c r="FT21" s="203"/>
      <c r="FU21" s="203"/>
      <c r="FV21" s="203"/>
      <c r="FW21" s="203"/>
      <c r="FX21" s="203"/>
      <c r="FY21" s="203"/>
      <c r="FZ21" s="203"/>
      <c r="GA21" s="203"/>
      <c r="GB21" s="203"/>
      <c r="GC21" s="203"/>
      <c r="GD21" s="203"/>
      <c r="GE21" s="203"/>
      <c r="GF21" s="203"/>
      <c r="GG21" s="203"/>
      <c r="GH21" s="203"/>
      <c r="GI21" s="203"/>
      <c r="GJ21" s="203"/>
      <c r="GK21" s="203"/>
      <c r="GL21" s="203"/>
      <c r="GM21" s="203"/>
      <c r="GN21" s="203"/>
      <c r="GO21" s="203"/>
      <c r="GP21" s="203"/>
      <c r="GQ21" s="203"/>
      <c r="GR21" s="203"/>
      <c r="GS21" s="203"/>
      <c r="GT21" s="203"/>
      <c r="GU21" s="203"/>
      <c r="GV21" s="203"/>
      <c r="GW21" s="203"/>
      <c r="GX21" s="203"/>
      <c r="GY21" s="203"/>
      <c r="GZ21" s="203"/>
      <c r="HA21" s="203"/>
      <c r="HB21" s="203"/>
      <c r="HC21" s="203"/>
      <c r="HD21" s="203"/>
      <c r="HE21" s="203"/>
      <c r="HF21" s="203"/>
      <c r="HG21" s="203"/>
      <c r="HH21" s="203"/>
      <c r="HI21" s="203"/>
      <c r="HJ21" s="203"/>
      <c r="HK21" s="203"/>
      <c r="HL21" s="203"/>
      <c r="HM21" s="203"/>
      <c r="HN21" s="203"/>
      <c r="HO21" s="203"/>
      <c r="HP21" s="203"/>
      <c r="HQ21" s="203"/>
      <c r="HR21" s="203"/>
      <c r="HS21" s="203"/>
      <c r="HT21" s="203"/>
      <c r="HU21" s="203"/>
      <c r="HV21" s="203"/>
      <c r="HW21" s="203"/>
      <c r="HX21" s="203"/>
      <c r="HY21" s="203"/>
      <c r="HZ21" s="203"/>
      <c r="IA21" s="203"/>
      <c r="IB21" s="203"/>
      <c r="IC21" s="203"/>
      <c r="ID21" s="203"/>
      <c r="IE21" s="203"/>
      <c r="IF21" s="203"/>
      <c r="IG21" s="203"/>
      <c r="IH21" s="203"/>
      <c r="II21" s="203"/>
      <c r="IJ21" s="203"/>
      <c r="IK21" s="203"/>
      <c r="IL21" s="203"/>
      <c r="IM21" s="203"/>
      <c r="IN21" s="203"/>
      <c r="IO21" s="203"/>
      <c r="IP21" s="203"/>
      <c r="IQ21" s="203"/>
      <c r="IR21" s="203"/>
      <c r="IS21" s="203"/>
      <c r="IT21" s="203"/>
      <c r="IU21" s="203"/>
      <c r="IV21" s="203"/>
    </row>
    <row r="22" spans="1:256" ht="88.15" customHeight="1">
      <c r="A22" s="331"/>
      <c r="B22" s="339" t="s">
        <v>831</v>
      </c>
      <c r="C22" s="340">
        <f t="shared" si="0"/>
        <v>677000</v>
      </c>
      <c r="D22" s="341">
        <f>'[6]Зведена (субвенції з ОБ) '!D46</f>
        <v>0</v>
      </c>
      <c r="E22" s="341">
        <f>'[6]Зведена (субвенції з ОБ) '!E46</f>
        <v>0</v>
      </c>
      <c r="F22" s="341">
        <f>'[6]Зведена (субвенції з ОБ) '!F46</f>
        <v>0</v>
      </c>
      <c r="G22" s="341">
        <f>'[6]Зведена (субвенції з ОБ) '!G46</f>
        <v>0</v>
      </c>
      <c r="H22" s="341">
        <f>'[6]Зведена (субвенції з ОБ) '!H46</f>
        <v>0</v>
      </c>
      <c r="I22" s="341">
        <f>'[6]Зведена (субвенції з ОБ) '!I46</f>
        <v>0</v>
      </c>
      <c r="J22" s="341">
        <f>'[6]Зведена (субвенції з ОБ) '!J46</f>
        <v>0</v>
      </c>
      <c r="K22" s="341">
        <f>'[6]Зведена (субвенції з ОБ) '!K46</f>
        <v>0</v>
      </c>
      <c r="L22" s="341">
        <f>'[6]Зведена (субвенції з ОБ) '!L46</f>
        <v>0</v>
      </c>
      <c r="M22" s="341">
        <f>'[6]Зведена (субвенції з ОБ) '!M46</f>
        <v>0</v>
      </c>
      <c r="N22" s="341">
        <f>'[6]Зведена (субвенції з ОБ) '!N46</f>
        <v>0</v>
      </c>
      <c r="O22" s="341">
        <f>'[6]Зведена (субвенції з ОБ) '!O46</f>
        <v>0</v>
      </c>
      <c r="P22" s="341">
        <f>'[6]Зведена (субвенції з ОБ) '!P46</f>
        <v>0</v>
      </c>
      <c r="Q22" s="341">
        <f>'[6]Зведена (субвенції з ОБ) '!Q46</f>
        <v>0</v>
      </c>
      <c r="R22" s="341">
        <f>'[6]Зведена (субвенції з ОБ) '!R46</f>
        <v>0</v>
      </c>
      <c r="S22" s="341">
        <f>'[6]Зведена (субвенції з ОБ) '!S46</f>
        <v>0</v>
      </c>
      <c r="T22" s="341">
        <f>'[6]Зведена (субвенції з ОБ) '!T46</f>
        <v>0</v>
      </c>
      <c r="U22" s="341">
        <f>'[6]Зведена (субвенції з ОБ) '!U46</f>
        <v>0</v>
      </c>
      <c r="V22" s="341">
        <f>'[6]Зведена (субвенції з ОБ) '!V46</f>
        <v>0</v>
      </c>
      <c r="W22" s="341">
        <f>'[6]Зведена (субвенції з ОБ) '!W46</f>
        <v>0</v>
      </c>
      <c r="X22" s="341">
        <f>'[6]Зведена (субвенції з ОБ) '!X46</f>
        <v>338500</v>
      </c>
      <c r="Y22" s="341">
        <f>'[6]Зведена (субвенції з ОБ) '!Y46</f>
        <v>338500</v>
      </c>
      <c r="Z22" s="341">
        <f>'[6]Зведена (субвенції з ОБ) '!Z46</f>
        <v>0</v>
      </c>
      <c r="AA22" s="341">
        <f>'[6]Зведена (субвенції з ОБ) '!AA46</f>
        <v>0</v>
      </c>
      <c r="AB22" s="341">
        <f>'[6]Зведена (субвенції з ОБ) '!AB46</f>
        <v>338500</v>
      </c>
      <c r="AC22" s="341">
        <f>'[6]Зведена (субвенції з ОБ) '!AC46</f>
        <v>0</v>
      </c>
      <c r="AD22" s="341">
        <f>'[6]Зведена (субвенції з ОБ) '!AD46</f>
        <v>338500</v>
      </c>
      <c r="AE22" s="341">
        <f>'[6]Зведена (субвенції з ОБ) '!AE46</f>
        <v>338500</v>
      </c>
      <c r="AF22" s="341">
        <f>'[6]Зведена (субвенції з ОБ) '!AF46</f>
        <v>338500</v>
      </c>
      <c r="AG22" s="341">
        <f>'[6]Зведена (субвенції з ОБ) '!AG46</f>
        <v>0</v>
      </c>
      <c r="AH22" s="341">
        <f>'[6]Зведена (субвенції з ОБ) '!AH46</f>
        <v>0</v>
      </c>
      <c r="AI22" s="341">
        <f>'[6]Зведена (субвенції з ОБ) '!AI46</f>
        <v>338500</v>
      </c>
      <c r="AJ22" s="341">
        <f>'[6]Зведена (субвенції з ОБ) '!AJ46</f>
        <v>0</v>
      </c>
      <c r="AK22" s="341">
        <f>'[6]Зведена (субвенції з ОБ) '!AK46</f>
        <v>338500</v>
      </c>
      <c r="AL22" s="341">
        <f>'[6]Зведена (субвенції з ОБ) '!AL46</f>
        <v>0</v>
      </c>
      <c r="AM22" s="341">
        <f>'[6]Зведена (субвенції з ОБ) '!AM46</f>
        <v>338500</v>
      </c>
      <c r="AN22" s="341">
        <f>'[6]Зведена (субвенції з ОБ) '!AN46</f>
        <v>677000</v>
      </c>
      <c r="AO22" s="341">
        <f>'[6]Зведена (субвенції з ОБ) '!AO46</f>
        <v>0</v>
      </c>
      <c r="AP22" s="341">
        <f>'[6]Зведена (субвенції з ОБ) '!AP46</f>
        <v>338500</v>
      </c>
      <c r="AQ22" s="341">
        <f>'[6]Зведена (субвенції з ОБ) '!AQ46</f>
        <v>338500</v>
      </c>
      <c r="AR22" s="341">
        <f>'[6]Зведена (субвенції з ОБ) '!AR46</f>
        <v>0</v>
      </c>
      <c r="AS22" s="341">
        <f>'[6]Зведена (субвенції з ОБ) '!AS46</f>
        <v>677000</v>
      </c>
      <c r="AT22" s="341">
        <f>'[6]Зведена (субвенції з ОБ) '!AT46</f>
        <v>0</v>
      </c>
      <c r="AU22" s="341">
        <f>'[6]Зведена (субвенції з ОБ) '!AU46</f>
        <v>338500</v>
      </c>
      <c r="AV22" s="341">
        <f>'[6]Зведена (субвенції з ОБ) '!AV46</f>
        <v>338500</v>
      </c>
      <c r="AW22" s="341">
        <f>'[6]Зведена (субвенції з ОБ) '!AW46</f>
        <v>0</v>
      </c>
      <c r="AX22" s="341">
        <f>'[6]Зведена (субвенції з ОБ) '!AX46</f>
        <v>677000</v>
      </c>
      <c r="AY22" s="341">
        <f>'[6]Зведена (субвенції з ОБ) '!AY46</f>
        <v>0</v>
      </c>
      <c r="AZ22" s="341">
        <f>'[6]Зведена (субвенції з ОБ) '!AZ46</f>
        <v>338500</v>
      </c>
      <c r="BA22" s="341">
        <f>'[6]Зведена (субвенції з ОБ) '!BA46</f>
        <v>338500</v>
      </c>
      <c r="BB22" s="341">
        <f>'[6]Зведена (субвенції з ОБ) '!BB46</f>
        <v>0</v>
      </c>
      <c r="BC22" s="341">
        <f>'[6]Зведена (субвенції з ОБ) '!BC46</f>
        <v>677000</v>
      </c>
      <c r="BD22" s="341">
        <f>'[6]Зведена (субвенції з ОБ) '!BD46</f>
        <v>0</v>
      </c>
      <c r="BE22" s="341">
        <f>'[6]Зведена (субвенції з ОБ) '!BE46</f>
        <v>338500</v>
      </c>
      <c r="BF22" s="341">
        <f>'[6]Зведена (субвенції з ОБ) '!BF46</f>
        <v>338500</v>
      </c>
      <c r="BG22" s="341">
        <f>'[6]Зведена (субвенції з ОБ) '!BG46</f>
        <v>0</v>
      </c>
      <c r="BH22" s="341">
        <f>'[6]Зведена (субвенції з ОБ) '!BH46</f>
        <v>677000</v>
      </c>
      <c r="BI22" s="341">
        <f>'[6]Зведена (субвенції з ОБ) '!BI46</f>
        <v>0</v>
      </c>
      <c r="BJ22" s="341">
        <f>'[6]Зведена (субвенції з ОБ) '!BJ46</f>
        <v>338500</v>
      </c>
      <c r="BK22" s="341">
        <f>'[6]Зведена (субвенції з ОБ) '!BK46</f>
        <v>338500</v>
      </c>
      <c r="BL22" s="341">
        <f>'[6]Зведена (субвенції з ОБ) '!BL46</f>
        <v>677000</v>
      </c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3"/>
      <c r="DI22" s="203"/>
      <c r="DJ22" s="203"/>
      <c r="DK22" s="203"/>
      <c r="DL22" s="203"/>
      <c r="DM22" s="203"/>
      <c r="DN22" s="203"/>
      <c r="DO22" s="203"/>
      <c r="DP22" s="203"/>
      <c r="DQ22" s="203"/>
      <c r="DR22" s="203"/>
      <c r="DS22" s="203"/>
      <c r="DT22" s="203"/>
      <c r="DU22" s="203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203"/>
      <c r="EQ22" s="203"/>
      <c r="ER22" s="203"/>
      <c r="ES22" s="203"/>
      <c r="ET22" s="203"/>
      <c r="EU22" s="203"/>
      <c r="EV22" s="203"/>
      <c r="EW22" s="203"/>
      <c r="EX22" s="203"/>
      <c r="EY22" s="203"/>
      <c r="EZ22" s="203"/>
      <c r="FA22" s="203"/>
      <c r="FB22" s="203"/>
      <c r="FC22" s="203"/>
      <c r="FD22" s="203"/>
      <c r="FE22" s="203"/>
      <c r="FF22" s="203"/>
      <c r="FG22" s="203"/>
      <c r="FH22" s="203"/>
      <c r="FI22" s="203"/>
      <c r="FJ22" s="203"/>
      <c r="FK22" s="203"/>
      <c r="FL22" s="203"/>
      <c r="FM22" s="203"/>
      <c r="FN22" s="203"/>
      <c r="FO22" s="203"/>
      <c r="FP22" s="203"/>
      <c r="FQ22" s="203"/>
      <c r="FR22" s="203"/>
      <c r="FS22" s="203"/>
      <c r="FT22" s="203"/>
      <c r="FU22" s="203"/>
      <c r="FV22" s="203"/>
      <c r="FW22" s="203"/>
      <c r="FX22" s="203"/>
      <c r="FY22" s="203"/>
      <c r="FZ22" s="203"/>
      <c r="GA22" s="203"/>
      <c r="GB22" s="203"/>
      <c r="GC22" s="203"/>
      <c r="GD22" s="203"/>
      <c r="GE22" s="203"/>
      <c r="GF22" s="203"/>
      <c r="GG22" s="203"/>
      <c r="GH22" s="203"/>
      <c r="GI22" s="203"/>
      <c r="GJ22" s="203"/>
      <c r="GK22" s="203"/>
      <c r="GL22" s="203"/>
      <c r="GM22" s="203"/>
      <c r="GN22" s="203"/>
      <c r="GO22" s="203"/>
      <c r="GP22" s="203"/>
      <c r="GQ22" s="203"/>
      <c r="GR22" s="203"/>
      <c r="GS22" s="203"/>
      <c r="GT22" s="203"/>
      <c r="GU22" s="203"/>
      <c r="GV22" s="203"/>
      <c r="GW22" s="203"/>
      <c r="GX22" s="203"/>
      <c r="GY22" s="203"/>
      <c r="GZ22" s="203"/>
      <c r="HA22" s="203"/>
      <c r="HB22" s="203"/>
      <c r="HC22" s="203"/>
      <c r="HD22" s="203"/>
      <c r="HE22" s="203"/>
      <c r="HF22" s="203"/>
      <c r="HG22" s="203"/>
      <c r="HH22" s="203"/>
      <c r="HI22" s="203"/>
      <c r="HJ22" s="203"/>
      <c r="HK22" s="203"/>
      <c r="HL22" s="203"/>
      <c r="HM22" s="203"/>
      <c r="HN22" s="203"/>
      <c r="HO22" s="203"/>
      <c r="HP22" s="203"/>
      <c r="HQ22" s="203"/>
      <c r="HR22" s="203"/>
      <c r="HS22" s="203"/>
      <c r="HT22" s="203"/>
      <c r="HU22" s="203"/>
      <c r="HV22" s="203"/>
      <c r="HW22" s="203"/>
      <c r="HX22" s="203"/>
      <c r="HY22" s="203"/>
      <c r="HZ22" s="203"/>
      <c r="IA22" s="203"/>
      <c r="IB22" s="203"/>
      <c r="IC22" s="203"/>
      <c r="ID22" s="203"/>
      <c r="IE22" s="203"/>
      <c r="IF22" s="203"/>
      <c r="IG22" s="203"/>
      <c r="IH22" s="203"/>
      <c r="II22" s="203"/>
      <c r="IJ22" s="203"/>
      <c r="IK22" s="203"/>
      <c r="IL22" s="203"/>
      <c r="IM22" s="203"/>
      <c r="IN22" s="203"/>
      <c r="IO22" s="203"/>
      <c r="IP22" s="203"/>
      <c r="IQ22" s="203"/>
      <c r="IR22" s="203"/>
      <c r="IS22" s="203"/>
      <c r="IT22" s="203"/>
      <c r="IU22" s="203"/>
      <c r="IV22" s="203"/>
    </row>
    <row r="23" spans="1:256" ht="90" customHeight="1">
      <c r="A23" s="331"/>
      <c r="B23" s="339" t="s">
        <v>832</v>
      </c>
      <c r="C23" s="340">
        <f t="shared" si="0"/>
        <v>200000</v>
      </c>
      <c r="D23" s="341">
        <f>'[6]Зведена (субвенції з ОБ) '!D99</f>
        <v>0</v>
      </c>
      <c r="E23" s="341">
        <f>'[6]Зведена (субвенції з ОБ) '!E99</f>
        <v>0</v>
      </c>
      <c r="F23" s="341">
        <f>'[6]Зведена (субвенції з ОБ) '!F99</f>
        <v>0</v>
      </c>
      <c r="G23" s="341">
        <f>'[6]Зведена (субвенції з ОБ) '!G99</f>
        <v>0</v>
      </c>
      <c r="H23" s="341">
        <f>'[6]Зведена (субвенції з ОБ) '!H99</f>
        <v>0</v>
      </c>
      <c r="I23" s="341">
        <f>'[6]Зведена (субвенції з ОБ) '!I99</f>
        <v>0</v>
      </c>
      <c r="J23" s="341">
        <f>'[6]Зведена (субвенції з ОБ) '!J99</f>
        <v>0</v>
      </c>
      <c r="K23" s="341">
        <f>'[6]Зведена (субвенції з ОБ) '!K99</f>
        <v>0</v>
      </c>
      <c r="L23" s="341">
        <f>'[6]Зведена (субвенції з ОБ) '!L99</f>
        <v>0</v>
      </c>
      <c r="M23" s="341">
        <f>'[6]Зведена (субвенції з ОБ) '!M99</f>
        <v>0</v>
      </c>
      <c r="N23" s="341">
        <f>'[6]Зведена (субвенції з ОБ) '!N99</f>
        <v>0</v>
      </c>
      <c r="O23" s="341">
        <f>'[6]Зведена (субвенції з ОБ) '!O99</f>
        <v>0</v>
      </c>
      <c r="P23" s="341">
        <f>'[6]Зведена (субвенції з ОБ) '!P99</f>
        <v>0</v>
      </c>
      <c r="Q23" s="341">
        <f>'[6]Зведена (субвенції з ОБ) '!Q99</f>
        <v>0</v>
      </c>
      <c r="R23" s="341">
        <f>'[6]Зведена (субвенції з ОБ) '!R99</f>
        <v>0</v>
      </c>
      <c r="S23" s="341">
        <f>'[6]Зведена (субвенції з ОБ) '!S99</f>
        <v>0</v>
      </c>
      <c r="T23" s="341">
        <f>'[6]Зведена (субвенції з ОБ) '!T99</f>
        <v>0</v>
      </c>
      <c r="U23" s="341">
        <f>'[6]Зведена (субвенції з ОБ) '!U99</f>
        <v>0</v>
      </c>
      <c r="V23" s="341">
        <f>'[6]Зведена (субвенції з ОБ) '!V99</f>
        <v>0</v>
      </c>
      <c r="W23" s="341">
        <f>'[6]Зведена (субвенції з ОБ) '!W99</f>
        <v>0</v>
      </c>
      <c r="X23" s="341">
        <f>'[6]Зведена (субвенції з ОБ) '!X99</f>
        <v>0</v>
      </c>
      <c r="Y23" s="341">
        <f>'[6]Зведена (субвенції з ОБ) '!Y99</f>
        <v>0</v>
      </c>
      <c r="Z23" s="341">
        <f>'[6]Зведена (субвенції з ОБ) '!Z99</f>
        <v>0</v>
      </c>
      <c r="AA23" s="341">
        <f>'[6]Зведена (субвенції з ОБ) '!AA99</f>
        <v>0</v>
      </c>
      <c r="AB23" s="341">
        <f>'[6]Зведена (субвенції з ОБ) '!AB99</f>
        <v>0</v>
      </c>
      <c r="AC23" s="341">
        <f>'[6]Зведена (субвенції з ОБ) '!AC99</f>
        <v>200000</v>
      </c>
      <c r="AD23" s="341">
        <f>'[6]Зведена (субвенції з ОБ) '!AD99</f>
        <v>200000</v>
      </c>
      <c r="AE23" s="341">
        <f>'[6]Зведена (субвенції з ОБ) '!AE99</f>
        <v>0</v>
      </c>
      <c r="AF23" s="341">
        <f>'[6]Зведена (субвенції з ОБ) '!AF99</f>
        <v>0</v>
      </c>
      <c r="AG23" s="341">
        <f>'[6]Зведена (субвенції з ОБ) '!AG99</f>
        <v>200000</v>
      </c>
      <c r="AH23" s="341">
        <f>'[6]Зведена (субвенції з ОБ) '!AH99</f>
        <v>0</v>
      </c>
      <c r="AI23" s="341">
        <f>'[6]Зведена (субвенції з ОБ) '!AI99</f>
        <v>200000</v>
      </c>
      <c r="AJ23" s="341">
        <f>'[6]Зведена (субвенції з ОБ) '!AJ99</f>
        <v>0</v>
      </c>
      <c r="AK23" s="341">
        <f>'[6]Зведена (субвенції з ОБ) '!AK99</f>
        <v>0</v>
      </c>
      <c r="AL23" s="341">
        <f>'[6]Зведена (субвенції з ОБ) '!AL99</f>
        <v>200000</v>
      </c>
      <c r="AM23" s="341">
        <f>'[6]Зведена (субвенції з ОБ) '!AM99</f>
        <v>0</v>
      </c>
      <c r="AN23" s="341">
        <f>'[6]Зведена (субвенції з ОБ) '!AN99</f>
        <v>200000</v>
      </c>
      <c r="AO23" s="341">
        <f>'[6]Зведена (субвенції з ОБ) '!AO99</f>
        <v>0</v>
      </c>
      <c r="AP23" s="341">
        <f>'[6]Зведена (субвенції з ОБ) '!AP99</f>
        <v>0</v>
      </c>
      <c r="AQ23" s="341">
        <f>'[6]Зведена (субвенції з ОБ) '!AQ99</f>
        <v>200000</v>
      </c>
      <c r="AR23" s="341">
        <f>'[6]Зведена (субвенції з ОБ) '!AR99</f>
        <v>0</v>
      </c>
      <c r="AS23" s="341">
        <f>'[6]Зведена (субвенції з ОБ) '!AS99</f>
        <v>200000</v>
      </c>
      <c r="AT23" s="341">
        <f>'[6]Зведена (субвенції з ОБ) '!AT99</f>
        <v>0</v>
      </c>
      <c r="AU23" s="341">
        <f>'[6]Зведена (субвенції з ОБ) '!AU99</f>
        <v>0</v>
      </c>
      <c r="AV23" s="341">
        <f>'[6]Зведена (субвенції з ОБ) '!AV99</f>
        <v>200000</v>
      </c>
      <c r="AW23" s="341">
        <f>'[6]Зведена (субвенції з ОБ) '!AW99</f>
        <v>0</v>
      </c>
      <c r="AX23" s="341">
        <f>'[6]Зведена (субвенції з ОБ) '!AX99</f>
        <v>200000</v>
      </c>
      <c r="AY23" s="341">
        <f>'[6]Зведена (субвенції з ОБ) '!AY99</f>
        <v>0</v>
      </c>
      <c r="AZ23" s="341">
        <f>'[6]Зведена (субвенції з ОБ) '!AZ99</f>
        <v>0</v>
      </c>
      <c r="BA23" s="341">
        <f>'[6]Зведена (субвенції з ОБ) '!BA99</f>
        <v>200000</v>
      </c>
      <c r="BB23" s="341">
        <f>'[6]Зведена (субвенції з ОБ) '!BB99</f>
        <v>0</v>
      </c>
      <c r="BC23" s="341">
        <f>'[6]Зведена (субвенції з ОБ) '!BC99</f>
        <v>200000</v>
      </c>
      <c r="BD23" s="341">
        <f>'[6]Зведена (субвенції з ОБ) '!BD99</f>
        <v>0</v>
      </c>
      <c r="BE23" s="341">
        <f>'[6]Зведена (субвенції з ОБ) '!BE99</f>
        <v>0</v>
      </c>
      <c r="BF23" s="341">
        <f>'[6]Зведена (субвенції з ОБ) '!BF99</f>
        <v>200000</v>
      </c>
      <c r="BG23" s="341">
        <f>'[6]Зведена (субвенції з ОБ) '!BG99</f>
        <v>0</v>
      </c>
      <c r="BH23" s="341">
        <f>'[6]Зведена (субвенції з ОБ) '!BH99</f>
        <v>200000</v>
      </c>
      <c r="BI23" s="341">
        <f>'[6]Зведена (субвенції з ОБ) '!BI99</f>
        <v>0</v>
      </c>
      <c r="BJ23" s="341">
        <f>'[6]Зведена (субвенції з ОБ) '!BJ99</f>
        <v>0</v>
      </c>
      <c r="BK23" s="341">
        <f>'[6]Зведена (субвенції з ОБ) '!BK99</f>
        <v>200000</v>
      </c>
      <c r="BL23" s="341">
        <f>'[6]Зведена (субвенції з ОБ) '!BL99</f>
        <v>200000</v>
      </c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203"/>
      <c r="CT23" s="203"/>
      <c r="CU23" s="203"/>
      <c r="CV23" s="203"/>
      <c r="CW23" s="203"/>
      <c r="CX23" s="203"/>
      <c r="CY23" s="203"/>
      <c r="CZ23" s="203"/>
      <c r="DA23" s="203"/>
      <c r="DB23" s="203"/>
      <c r="DC23" s="203"/>
      <c r="DD23" s="203"/>
      <c r="DE23" s="203"/>
      <c r="DF23" s="203"/>
      <c r="DG23" s="203"/>
      <c r="DH23" s="203"/>
      <c r="DI23" s="203"/>
      <c r="DJ23" s="203"/>
      <c r="DK23" s="203"/>
      <c r="DL23" s="203"/>
      <c r="DM23" s="203"/>
      <c r="DN23" s="203"/>
      <c r="DO23" s="203"/>
      <c r="DP23" s="203"/>
      <c r="DQ23" s="203"/>
      <c r="DR23" s="203"/>
      <c r="DS23" s="203"/>
      <c r="DT23" s="203"/>
      <c r="DU23" s="203"/>
      <c r="DV23" s="203"/>
      <c r="DW23" s="203"/>
      <c r="DX23" s="203"/>
      <c r="DY23" s="203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3"/>
      <c r="EN23" s="203"/>
      <c r="EO23" s="203"/>
      <c r="EP23" s="203"/>
      <c r="EQ23" s="203"/>
      <c r="ER23" s="203"/>
      <c r="ES23" s="203"/>
      <c r="ET23" s="203"/>
      <c r="EU23" s="203"/>
      <c r="EV23" s="203"/>
      <c r="EW23" s="203"/>
      <c r="EX23" s="203"/>
      <c r="EY23" s="203"/>
      <c r="EZ23" s="203"/>
      <c r="FA23" s="203"/>
      <c r="FB23" s="203"/>
      <c r="FC23" s="203"/>
      <c r="FD23" s="203"/>
      <c r="FE23" s="203"/>
      <c r="FF23" s="203"/>
      <c r="FG23" s="203"/>
      <c r="FH23" s="203"/>
      <c r="FI23" s="203"/>
      <c r="FJ23" s="203"/>
      <c r="FK23" s="203"/>
      <c r="FL23" s="203"/>
      <c r="FM23" s="203"/>
      <c r="FN23" s="203"/>
      <c r="FO23" s="203"/>
      <c r="FP23" s="203"/>
      <c r="FQ23" s="203"/>
      <c r="FR23" s="203"/>
      <c r="FS23" s="203"/>
      <c r="FT23" s="203"/>
      <c r="FU23" s="203"/>
      <c r="FV23" s="203"/>
      <c r="FW23" s="203"/>
      <c r="FX23" s="203"/>
      <c r="FY23" s="203"/>
      <c r="FZ23" s="203"/>
      <c r="GA23" s="203"/>
      <c r="GB23" s="203"/>
      <c r="GC23" s="203"/>
      <c r="GD23" s="203"/>
      <c r="GE23" s="203"/>
      <c r="GF23" s="203"/>
      <c r="GG23" s="203"/>
      <c r="GH23" s="203"/>
      <c r="GI23" s="203"/>
      <c r="GJ23" s="203"/>
      <c r="GK23" s="203"/>
      <c r="GL23" s="203"/>
      <c r="GM23" s="203"/>
      <c r="GN23" s="203"/>
      <c r="GO23" s="203"/>
      <c r="GP23" s="203"/>
      <c r="GQ23" s="203"/>
      <c r="GR23" s="203"/>
      <c r="GS23" s="203"/>
      <c r="GT23" s="203"/>
      <c r="GU23" s="203"/>
      <c r="GV23" s="203"/>
      <c r="GW23" s="203"/>
      <c r="GX23" s="203"/>
      <c r="GY23" s="203"/>
      <c r="GZ23" s="203"/>
      <c r="HA23" s="203"/>
      <c r="HB23" s="203"/>
      <c r="HC23" s="203"/>
      <c r="HD23" s="203"/>
      <c r="HE23" s="203"/>
      <c r="HF23" s="203"/>
      <c r="HG23" s="203"/>
      <c r="HH23" s="203"/>
      <c r="HI23" s="203"/>
      <c r="HJ23" s="203"/>
      <c r="HK23" s="203"/>
      <c r="HL23" s="203"/>
      <c r="HM23" s="203"/>
      <c r="HN23" s="203"/>
      <c r="HO23" s="203"/>
      <c r="HP23" s="203"/>
      <c r="HQ23" s="203"/>
      <c r="HR23" s="203"/>
      <c r="HS23" s="203"/>
      <c r="HT23" s="203"/>
      <c r="HU23" s="203"/>
      <c r="HV23" s="203"/>
      <c r="HW23" s="203"/>
      <c r="HX23" s="203"/>
      <c r="HY23" s="203"/>
      <c r="HZ23" s="203"/>
      <c r="IA23" s="203"/>
      <c r="IB23" s="203"/>
      <c r="IC23" s="203"/>
      <c r="ID23" s="203"/>
      <c r="IE23" s="203"/>
      <c r="IF23" s="203"/>
      <c r="IG23" s="203"/>
      <c r="IH23" s="203"/>
      <c r="II23" s="203"/>
      <c r="IJ23" s="203"/>
      <c r="IK23" s="203"/>
      <c r="IL23" s="203"/>
      <c r="IM23" s="203"/>
      <c r="IN23" s="203"/>
      <c r="IO23" s="203"/>
      <c r="IP23" s="203"/>
      <c r="IQ23" s="203"/>
      <c r="IR23" s="203"/>
      <c r="IS23" s="203"/>
      <c r="IT23" s="203"/>
      <c r="IU23" s="203"/>
      <c r="IV23" s="203"/>
    </row>
    <row r="24" spans="1:256" ht="37.15" customHeight="1">
      <c r="A24" s="335" t="s">
        <v>833</v>
      </c>
      <c r="B24" s="345" t="s">
        <v>834</v>
      </c>
      <c r="C24" s="337">
        <f t="shared" si="0"/>
        <v>5959281</v>
      </c>
      <c r="D24" s="338">
        <f>D25+D26+D27+D28+D29+D30+D31</f>
        <v>0</v>
      </c>
      <c r="E24" s="338">
        <f t="shared" ref="E24:BL24" si="10">E25+E26+E27+E28+E29+E30+E31</f>
        <v>0</v>
      </c>
      <c r="F24" s="338">
        <f t="shared" si="10"/>
        <v>0</v>
      </c>
      <c r="G24" s="338">
        <f t="shared" si="10"/>
        <v>0</v>
      </c>
      <c r="H24" s="338">
        <f t="shared" si="10"/>
        <v>0</v>
      </c>
      <c r="I24" s="338">
        <f t="shared" si="10"/>
        <v>0</v>
      </c>
      <c r="J24" s="338">
        <f t="shared" si="10"/>
        <v>0</v>
      </c>
      <c r="K24" s="338">
        <f t="shared" si="10"/>
        <v>0</v>
      </c>
      <c r="L24" s="338">
        <f t="shared" si="10"/>
        <v>0</v>
      </c>
      <c r="M24" s="338">
        <f t="shared" si="10"/>
        <v>0</v>
      </c>
      <c r="N24" s="338">
        <f t="shared" si="10"/>
        <v>2500000</v>
      </c>
      <c r="O24" s="338">
        <f t="shared" si="10"/>
        <v>2500000</v>
      </c>
      <c r="P24" s="338">
        <f t="shared" si="10"/>
        <v>0</v>
      </c>
      <c r="Q24" s="338">
        <f t="shared" si="10"/>
        <v>0</v>
      </c>
      <c r="R24" s="338">
        <f t="shared" si="10"/>
        <v>2500000</v>
      </c>
      <c r="S24" s="338">
        <f t="shared" si="10"/>
        <v>0</v>
      </c>
      <c r="T24" s="338">
        <f t="shared" si="10"/>
        <v>2500000</v>
      </c>
      <c r="U24" s="338">
        <f t="shared" si="10"/>
        <v>0</v>
      </c>
      <c r="V24" s="338">
        <f t="shared" si="10"/>
        <v>0</v>
      </c>
      <c r="W24" s="338">
        <f t="shared" si="10"/>
        <v>2500000</v>
      </c>
      <c r="X24" s="338">
        <f t="shared" si="10"/>
        <v>2095281</v>
      </c>
      <c r="Y24" s="338">
        <f t="shared" si="10"/>
        <v>4595281</v>
      </c>
      <c r="Z24" s="338">
        <f t="shared" si="10"/>
        <v>0</v>
      </c>
      <c r="AA24" s="338">
        <f t="shared" si="10"/>
        <v>0</v>
      </c>
      <c r="AB24" s="338">
        <f t="shared" si="10"/>
        <v>4595281</v>
      </c>
      <c r="AC24" s="338">
        <f t="shared" si="10"/>
        <v>864000</v>
      </c>
      <c r="AD24" s="338">
        <f t="shared" si="10"/>
        <v>5459281</v>
      </c>
      <c r="AE24" s="338">
        <f t="shared" si="10"/>
        <v>500000</v>
      </c>
      <c r="AF24" s="338">
        <f t="shared" si="10"/>
        <v>500000</v>
      </c>
      <c r="AG24" s="338">
        <f t="shared" si="10"/>
        <v>4959281</v>
      </c>
      <c r="AH24" s="338">
        <f t="shared" si="10"/>
        <v>0</v>
      </c>
      <c r="AI24" s="338">
        <f t="shared" si="10"/>
        <v>5459281</v>
      </c>
      <c r="AJ24" s="338">
        <f t="shared" si="10"/>
        <v>0</v>
      </c>
      <c r="AK24" s="338">
        <f t="shared" si="10"/>
        <v>500000</v>
      </c>
      <c r="AL24" s="338">
        <f t="shared" si="10"/>
        <v>4959281</v>
      </c>
      <c r="AM24" s="338">
        <f t="shared" si="10"/>
        <v>500000</v>
      </c>
      <c r="AN24" s="338">
        <f t="shared" si="10"/>
        <v>5959281</v>
      </c>
      <c r="AO24" s="338">
        <f t="shared" si="10"/>
        <v>0</v>
      </c>
      <c r="AP24" s="338">
        <f t="shared" si="10"/>
        <v>500000</v>
      </c>
      <c r="AQ24" s="338">
        <f t="shared" si="10"/>
        <v>5459281</v>
      </c>
      <c r="AR24" s="338">
        <f t="shared" si="10"/>
        <v>0</v>
      </c>
      <c r="AS24" s="338">
        <f t="shared" si="10"/>
        <v>5959281</v>
      </c>
      <c r="AT24" s="338">
        <f t="shared" si="10"/>
        <v>0</v>
      </c>
      <c r="AU24" s="338">
        <f t="shared" si="10"/>
        <v>500000</v>
      </c>
      <c r="AV24" s="338">
        <f t="shared" si="10"/>
        <v>5459281</v>
      </c>
      <c r="AW24" s="338">
        <f t="shared" si="10"/>
        <v>0</v>
      </c>
      <c r="AX24" s="338">
        <f t="shared" si="10"/>
        <v>5959281</v>
      </c>
      <c r="AY24" s="338">
        <f t="shared" si="10"/>
        <v>0</v>
      </c>
      <c r="AZ24" s="338">
        <f t="shared" si="10"/>
        <v>500000</v>
      </c>
      <c r="BA24" s="338">
        <f t="shared" si="10"/>
        <v>5459281</v>
      </c>
      <c r="BB24" s="338">
        <f t="shared" si="10"/>
        <v>0</v>
      </c>
      <c r="BC24" s="338">
        <f t="shared" si="10"/>
        <v>5959281</v>
      </c>
      <c r="BD24" s="338">
        <f t="shared" si="10"/>
        <v>0</v>
      </c>
      <c r="BE24" s="338">
        <f t="shared" si="10"/>
        <v>500000</v>
      </c>
      <c r="BF24" s="338">
        <f t="shared" si="10"/>
        <v>5459281</v>
      </c>
      <c r="BG24" s="338">
        <f t="shared" si="10"/>
        <v>0</v>
      </c>
      <c r="BH24" s="338">
        <f t="shared" si="10"/>
        <v>5959281</v>
      </c>
      <c r="BI24" s="338">
        <f t="shared" si="10"/>
        <v>0</v>
      </c>
      <c r="BJ24" s="338">
        <f t="shared" si="10"/>
        <v>500000</v>
      </c>
      <c r="BK24" s="338">
        <f t="shared" si="10"/>
        <v>5459281</v>
      </c>
      <c r="BL24" s="338">
        <f t="shared" si="10"/>
        <v>5959281</v>
      </c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/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3"/>
      <c r="EN24" s="203"/>
      <c r="EO24" s="203"/>
      <c r="EP24" s="203"/>
      <c r="EQ24" s="203"/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  <c r="FE24" s="203"/>
      <c r="FF24" s="203"/>
      <c r="FG24" s="203"/>
      <c r="FH24" s="203"/>
      <c r="FI24" s="203"/>
      <c r="FJ24" s="203"/>
      <c r="FK24" s="203"/>
      <c r="FL24" s="203"/>
      <c r="FM24" s="203"/>
      <c r="FN24" s="203"/>
      <c r="FO24" s="203"/>
      <c r="FP24" s="203"/>
      <c r="FQ24" s="203"/>
      <c r="FR24" s="203"/>
      <c r="FS24" s="203"/>
      <c r="FT24" s="203"/>
      <c r="FU24" s="203"/>
      <c r="FV24" s="203"/>
      <c r="FW24" s="203"/>
      <c r="FX24" s="203"/>
      <c r="FY24" s="203"/>
      <c r="FZ24" s="203"/>
      <c r="GA24" s="203"/>
      <c r="GB24" s="203"/>
      <c r="GC24" s="203"/>
      <c r="GD24" s="203"/>
      <c r="GE24" s="203"/>
      <c r="GF24" s="203"/>
      <c r="GG24" s="203"/>
      <c r="GH24" s="203"/>
      <c r="GI24" s="203"/>
      <c r="GJ24" s="203"/>
      <c r="GK24" s="203"/>
      <c r="GL24" s="203"/>
      <c r="GM24" s="203"/>
      <c r="GN24" s="203"/>
      <c r="GO24" s="203"/>
      <c r="GP24" s="203"/>
      <c r="GQ24" s="203"/>
      <c r="GR24" s="203"/>
      <c r="GS24" s="203"/>
      <c r="GT24" s="203"/>
      <c r="GU24" s="203"/>
      <c r="GV24" s="203"/>
      <c r="GW24" s="203"/>
      <c r="GX24" s="203"/>
      <c r="GY24" s="203"/>
      <c r="GZ24" s="203"/>
      <c r="HA24" s="203"/>
      <c r="HB24" s="203"/>
      <c r="HC24" s="203"/>
      <c r="HD24" s="203"/>
      <c r="HE24" s="203"/>
      <c r="HF24" s="203"/>
      <c r="HG24" s="203"/>
      <c r="HH24" s="203"/>
      <c r="HI24" s="203"/>
      <c r="HJ24" s="203"/>
      <c r="HK24" s="203"/>
      <c r="HL24" s="203"/>
      <c r="HM24" s="203"/>
      <c r="HN24" s="203"/>
      <c r="HO24" s="203"/>
      <c r="HP24" s="203"/>
      <c r="HQ24" s="203"/>
      <c r="HR24" s="203"/>
      <c r="HS24" s="203"/>
      <c r="HT24" s="203"/>
      <c r="HU24" s="203"/>
      <c r="HV24" s="203"/>
      <c r="HW24" s="203"/>
      <c r="HX24" s="203"/>
      <c r="HY24" s="203"/>
      <c r="HZ24" s="203"/>
      <c r="IA24" s="203"/>
      <c r="IB24" s="203"/>
      <c r="IC24" s="203"/>
      <c r="ID24" s="203"/>
      <c r="IE24" s="203"/>
      <c r="IF24" s="203"/>
      <c r="IG24" s="203"/>
      <c r="IH24" s="203"/>
      <c r="II24" s="203"/>
      <c r="IJ24" s="203"/>
      <c r="IK24" s="203"/>
      <c r="IL24" s="203"/>
      <c r="IM24" s="203"/>
      <c r="IN24" s="203"/>
      <c r="IO24" s="203"/>
      <c r="IP24" s="203"/>
      <c r="IQ24" s="203"/>
      <c r="IR24" s="203"/>
      <c r="IS24" s="203"/>
      <c r="IT24" s="203"/>
      <c r="IU24" s="203"/>
      <c r="IV24" s="203"/>
    </row>
    <row r="25" spans="1:256" ht="105.6" customHeight="1">
      <c r="A25" s="331"/>
      <c r="B25" s="339" t="s">
        <v>835</v>
      </c>
      <c r="C25" s="340">
        <f t="shared" si="0"/>
        <v>1000000</v>
      </c>
      <c r="D25" s="341">
        <f>'[6]Зведена (субвенції з ОБ) '!D48</f>
        <v>0</v>
      </c>
      <c r="E25" s="341">
        <f>'[6]Зведена (субвенції з ОБ) '!E48</f>
        <v>0</v>
      </c>
      <c r="F25" s="341">
        <f>'[6]Зведена (субвенції з ОБ) '!F48</f>
        <v>0</v>
      </c>
      <c r="G25" s="341">
        <f>'[6]Зведена (субвенції з ОБ) '!G48</f>
        <v>0</v>
      </c>
      <c r="H25" s="341">
        <f>'[6]Зведена (субвенції з ОБ) '!H48</f>
        <v>0</v>
      </c>
      <c r="I25" s="341">
        <f>'[6]Зведена (субвенції з ОБ) '!I48</f>
        <v>0</v>
      </c>
      <c r="J25" s="341">
        <f>'[6]Зведена (субвенції з ОБ) '!J48</f>
        <v>0</v>
      </c>
      <c r="K25" s="341">
        <f>'[6]Зведена (субвенції з ОБ) '!K48</f>
        <v>0</v>
      </c>
      <c r="L25" s="341">
        <f>'[6]Зведена (субвенції з ОБ) '!L48</f>
        <v>0</v>
      </c>
      <c r="M25" s="341">
        <f>'[6]Зведена (субвенції з ОБ) '!M48</f>
        <v>0</v>
      </c>
      <c r="N25" s="341">
        <f>'[6]Зведена (субвенції з ОБ) '!N48</f>
        <v>0</v>
      </c>
      <c r="O25" s="341">
        <f>'[6]Зведена (субвенції з ОБ) '!O48</f>
        <v>0</v>
      </c>
      <c r="P25" s="341">
        <f>'[6]Зведена (субвенції з ОБ) '!P48</f>
        <v>0</v>
      </c>
      <c r="Q25" s="341">
        <f>'[6]Зведена (субвенції з ОБ) '!Q48</f>
        <v>0</v>
      </c>
      <c r="R25" s="341">
        <f>'[6]Зведена (субвенції з ОБ) '!R48</f>
        <v>0</v>
      </c>
      <c r="S25" s="341">
        <f>'[6]Зведена (субвенції з ОБ) '!S48</f>
        <v>0</v>
      </c>
      <c r="T25" s="341">
        <f>'[6]Зведена (субвенції з ОБ) '!T48</f>
        <v>0</v>
      </c>
      <c r="U25" s="341">
        <f>'[6]Зведена (субвенції з ОБ) '!U48</f>
        <v>0</v>
      </c>
      <c r="V25" s="341">
        <f>'[6]Зведена (субвенції з ОБ) '!V48</f>
        <v>0</v>
      </c>
      <c r="W25" s="341">
        <f>'[6]Зведена (субвенції з ОБ) '!W48</f>
        <v>0</v>
      </c>
      <c r="X25" s="341">
        <f>'[6]Зведена (субвенції з ОБ) '!X48</f>
        <v>300000</v>
      </c>
      <c r="Y25" s="341">
        <f>'[6]Зведена (субвенції з ОБ) '!Y48</f>
        <v>300000</v>
      </c>
      <c r="Z25" s="341">
        <f>'[6]Зведена (субвенції з ОБ) '!Z48</f>
        <v>0</v>
      </c>
      <c r="AA25" s="341">
        <f>'[6]Зведена (субвенції з ОБ) '!AA48</f>
        <v>0</v>
      </c>
      <c r="AB25" s="341">
        <f>'[6]Зведена (субвенції з ОБ) '!AB48</f>
        <v>300000</v>
      </c>
      <c r="AC25" s="341">
        <f>'[6]Зведена (субвенції з ОБ) '!AC48</f>
        <v>200000</v>
      </c>
      <c r="AD25" s="341">
        <f>'[6]Зведена (субвенції з ОБ) '!AD48</f>
        <v>500000</v>
      </c>
      <c r="AE25" s="341">
        <f>'[6]Зведена (субвенції з ОБ) '!AE48</f>
        <v>500000</v>
      </c>
      <c r="AF25" s="341">
        <f>'[6]Зведена (субвенції з ОБ) '!AF48</f>
        <v>500000</v>
      </c>
      <c r="AG25" s="341">
        <f>'[6]Зведена (субвенції з ОБ) '!AG48</f>
        <v>0</v>
      </c>
      <c r="AH25" s="341">
        <f>'[6]Зведена (субвенції з ОБ) '!AH48</f>
        <v>0</v>
      </c>
      <c r="AI25" s="341">
        <f>'[6]Зведена (субвенції з ОБ) '!AI48</f>
        <v>500000</v>
      </c>
      <c r="AJ25" s="341">
        <f>'[6]Зведена (субвенції з ОБ) '!AJ48</f>
        <v>0</v>
      </c>
      <c r="AK25" s="341">
        <f>'[6]Зведена (субвенції з ОБ) '!AK48</f>
        <v>500000</v>
      </c>
      <c r="AL25" s="341">
        <f>'[6]Зведена (субвенції з ОБ) '!AL48</f>
        <v>0</v>
      </c>
      <c r="AM25" s="341">
        <f>'[6]Зведена (субвенції з ОБ) '!AM48</f>
        <v>500000</v>
      </c>
      <c r="AN25" s="341">
        <f>'[6]Зведена (субвенції з ОБ) '!AN48</f>
        <v>1000000</v>
      </c>
      <c r="AO25" s="341">
        <f>'[6]Зведена (субвенції з ОБ) '!AO48</f>
        <v>0</v>
      </c>
      <c r="AP25" s="341">
        <f>'[6]Зведена (субвенції з ОБ) '!AP48</f>
        <v>500000</v>
      </c>
      <c r="AQ25" s="341">
        <f>'[6]Зведена (субвенції з ОБ) '!AQ48</f>
        <v>500000</v>
      </c>
      <c r="AR25" s="341">
        <f>'[6]Зведена (субвенції з ОБ) '!AR48</f>
        <v>0</v>
      </c>
      <c r="AS25" s="341">
        <f>'[6]Зведена (субвенції з ОБ) '!AS48</f>
        <v>1000000</v>
      </c>
      <c r="AT25" s="341">
        <f>'[6]Зведена (субвенції з ОБ) '!AT48</f>
        <v>0</v>
      </c>
      <c r="AU25" s="341">
        <f>'[6]Зведена (субвенції з ОБ) '!AU48</f>
        <v>500000</v>
      </c>
      <c r="AV25" s="341">
        <f>'[6]Зведена (субвенції з ОБ) '!AV48</f>
        <v>500000</v>
      </c>
      <c r="AW25" s="341">
        <f>'[6]Зведена (субвенції з ОБ) '!AW48</f>
        <v>0</v>
      </c>
      <c r="AX25" s="341">
        <f>'[6]Зведена (субвенції з ОБ) '!AX48</f>
        <v>1000000</v>
      </c>
      <c r="AY25" s="341">
        <f>'[6]Зведена (субвенції з ОБ) '!AY48</f>
        <v>0</v>
      </c>
      <c r="AZ25" s="341">
        <f>'[6]Зведена (субвенції з ОБ) '!AZ48</f>
        <v>500000</v>
      </c>
      <c r="BA25" s="341">
        <f>'[6]Зведена (субвенції з ОБ) '!BA48</f>
        <v>500000</v>
      </c>
      <c r="BB25" s="341">
        <f>'[6]Зведена (субвенції з ОБ) '!BB48</f>
        <v>0</v>
      </c>
      <c r="BC25" s="341">
        <f>'[6]Зведена (субвенції з ОБ) '!BC48</f>
        <v>1000000</v>
      </c>
      <c r="BD25" s="341">
        <f>'[6]Зведена (субвенції з ОБ) '!BD48</f>
        <v>0</v>
      </c>
      <c r="BE25" s="341">
        <f>'[6]Зведена (субвенції з ОБ) '!BE48</f>
        <v>500000</v>
      </c>
      <c r="BF25" s="341">
        <f>'[6]Зведена (субвенції з ОБ) '!BF48</f>
        <v>500000</v>
      </c>
      <c r="BG25" s="341">
        <f>'[6]Зведена (субвенції з ОБ) '!BG48</f>
        <v>0</v>
      </c>
      <c r="BH25" s="341">
        <f>'[6]Зведена (субвенції з ОБ) '!BH48</f>
        <v>1000000</v>
      </c>
      <c r="BI25" s="341">
        <f>'[6]Зведена (субвенції з ОБ) '!BI48</f>
        <v>0</v>
      </c>
      <c r="BJ25" s="341">
        <f>'[6]Зведена (субвенції з ОБ) '!BJ48</f>
        <v>500000</v>
      </c>
      <c r="BK25" s="341">
        <f>'[6]Зведена (субвенції з ОБ) '!BK48</f>
        <v>500000</v>
      </c>
      <c r="BL25" s="341">
        <f>'[6]Зведена (субвенції з ОБ) '!BL48</f>
        <v>1000000</v>
      </c>
      <c r="BM25" s="203"/>
      <c r="BN25" s="203"/>
      <c r="BO25" s="203"/>
      <c r="BP25" s="203"/>
      <c r="BQ25" s="203"/>
      <c r="BR25" s="203"/>
      <c r="BS25" s="203"/>
      <c r="BT25" s="203"/>
      <c r="BU25" s="203"/>
      <c r="BV25" s="203"/>
      <c r="BW25" s="203"/>
      <c r="BX25" s="203"/>
      <c r="BY25" s="203"/>
      <c r="BZ25" s="203"/>
      <c r="CA25" s="203"/>
      <c r="CB25" s="203"/>
      <c r="CC25" s="203"/>
      <c r="CD25" s="203"/>
      <c r="CE25" s="203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203"/>
      <c r="CT25" s="203"/>
      <c r="CU25" s="203"/>
      <c r="CV25" s="203"/>
      <c r="CW25" s="203"/>
      <c r="CX25" s="203"/>
      <c r="CY25" s="203"/>
      <c r="CZ25" s="203"/>
      <c r="DA25" s="203"/>
      <c r="DB25" s="203"/>
      <c r="DC25" s="203"/>
      <c r="DD25" s="203"/>
      <c r="DE25" s="203"/>
      <c r="DF25" s="203"/>
      <c r="DG25" s="203"/>
      <c r="DH25" s="203"/>
      <c r="DI25" s="203"/>
      <c r="DJ25" s="203"/>
      <c r="DK25" s="203"/>
      <c r="DL25" s="203"/>
      <c r="DM25" s="203"/>
      <c r="DN25" s="203"/>
      <c r="DO25" s="203"/>
      <c r="DP25" s="203"/>
      <c r="DQ25" s="203"/>
      <c r="DR25" s="203"/>
      <c r="DS25" s="203"/>
      <c r="DT25" s="203"/>
      <c r="DU25" s="203"/>
      <c r="DV25" s="203"/>
      <c r="DW25" s="203"/>
      <c r="DX25" s="203"/>
      <c r="DY25" s="203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3"/>
      <c r="EN25" s="203"/>
      <c r="EO25" s="203"/>
      <c r="EP25" s="203"/>
      <c r="EQ25" s="203"/>
      <c r="ER25" s="203"/>
      <c r="ES25" s="203"/>
      <c r="ET25" s="203"/>
      <c r="EU25" s="203"/>
      <c r="EV25" s="203"/>
      <c r="EW25" s="203"/>
      <c r="EX25" s="203"/>
      <c r="EY25" s="203"/>
      <c r="EZ25" s="203"/>
      <c r="FA25" s="203"/>
      <c r="FB25" s="203"/>
      <c r="FC25" s="203"/>
      <c r="FD25" s="203"/>
      <c r="FE25" s="203"/>
      <c r="FF25" s="203"/>
      <c r="FG25" s="203"/>
      <c r="FH25" s="203"/>
      <c r="FI25" s="203"/>
      <c r="FJ25" s="203"/>
      <c r="FK25" s="203"/>
      <c r="FL25" s="203"/>
      <c r="FM25" s="203"/>
      <c r="FN25" s="203"/>
      <c r="FO25" s="203"/>
      <c r="FP25" s="203"/>
      <c r="FQ25" s="203"/>
      <c r="FR25" s="203"/>
      <c r="FS25" s="203"/>
      <c r="FT25" s="203"/>
      <c r="FU25" s="203"/>
      <c r="FV25" s="203"/>
      <c r="FW25" s="203"/>
      <c r="FX25" s="203"/>
      <c r="FY25" s="203"/>
      <c r="FZ25" s="203"/>
      <c r="GA25" s="203"/>
      <c r="GB25" s="203"/>
      <c r="GC25" s="203"/>
      <c r="GD25" s="203"/>
      <c r="GE25" s="203"/>
      <c r="GF25" s="203"/>
      <c r="GG25" s="203"/>
      <c r="GH25" s="203"/>
      <c r="GI25" s="203"/>
      <c r="GJ25" s="203"/>
      <c r="GK25" s="203"/>
      <c r="GL25" s="203"/>
      <c r="GM25" s="203"/>
      <c r="GN25" s="203"/>
      <c r="GO25" s="203"/>
      <c r="GP25" s="203"/>
      <c r="GQ25" s="203"/>
      <c r="GR25" s="203"/>
      <c r="GS25" s="203"/>
      <c r="GT25" s="203"/>
      <c r="GU25" s="203"/>
      <c r="GV25" s="203"/>
      <c r="GW25" s="203"/>
      <c r="GX25" s="203"/>
      <c r="GY25" s="203"/>
      <c r="GZ25" s="203"/>
      <c r="HA25" s="203"/>
      <c r="HB25" s="203"/>
      <c r="HC25" s="203"/>
      <c r="HD25" s="203"/>
      <c r="HE25" s="203"/>
      <c r="HF25" s="203"/>
      <c r="HG25" s="203"/>
      <c r="HH25" s="203"/>
      <c r="HI25" s="203"/>
      <c r="HJ25" s="203"/>
      <c r="HK25" s="203"/>
      <c r="HL25" s="203"/>
      <c r="HM25" s="203"/>
      <c r="HN25" s="203"/>
      <c r="HO25" s="203"/>
      <c r="HP25" s="203"/>
      <c r="HQ25" s="203"/>
      <c r="HR25" s="203"/>
      <c r="HS25" s="203"/>
      <c r="HT25" s="203"/>
      <c r="HU25" s="203"/>
      <c r="HV25" s="203"/>
      <c r="HW25" s="203"/>
      <c r="HX25" s="203"/>
      <c r="HY25" s="203"/>
      <c r="HZ25" s="203"/>
      <c r="IA25" s="203"/>
      <c r="IB25" s="203"/>
      <c r="IC25" s="203"/>
      <c r="ID25" s="203"/>
      <c r="IE25" s="203"/>
      <c r="IF25" s="203"/>
      <c r="IG25" s="203"/>
      <c r="IH25" s="203"/>
      <c r="II25" s="203"/>
      <c r="IJ25" s="203"/>
      <c r="IK25" s="203"/>
      <c r="IL25" s="203"/>
      <c r="IM25" s="203"/>
      <c r="IN25" s="203"/>
      <c r="IO25" s="203"/>
      <c r="IP25" s="203"/>
      <c r="IQ25" s="203"/>
      <c r="IR25" s="203"/>
      <c r="IS25" s="203"/>
      <c r="IT25" s="203"/>
      <c r="IU25" s="203"/>
      <c r="IV25" s="203"/>
    </row>
    <row r="26" spans="1:256" ht="84.6" customHeight="1">
      <c r="A26" s="331"/>
      <c r="B26" s="71" t="s">
        <v>836</v>
      </c>
      <c r="C26" s="340">
        <f t="shared" si="0"/>
        <v>884750</v>
      </c>
      <c r="D26" s="341">
        <f>'[6]Зведена (субвенції з ОБ) '!D25</f>
        <v>0</v>
      </c>
      <c r="E26" s="341">
        <f>'[6]Зведена (субвенції з ОБ) '!E25</f>
        <v>0</v>
      </c>
      <c r="F26" s="341">
        <f>'[6]Зведена (субвенції з ОБ) '!F25</f>
        <v>0</v>
      </c>
      <c r="G26" s="341">
        <f>'[6]Зведена (субвенції з ОБ) '!G25</f>
        <v>0</v>
      </c>
      <c r="H26" s="341">
        <f>'[6]Зведена (субвенції з ОБ) '!H25</f>
        <v>0</v>
      </c>
      <c r="I26" s="341">
        <f>'[6]Зведена (субвенції з ОБ) '!I25</f>
        <v>0</v>
      </c>
      <c r="J26" s="341">
        <f>'[6]Зведена (субвенції з ОБ) '!J25</f>
        <v>0</v>
      </c>
      <c r="K26" s="341">
        <f>'[6]Зведена (субвенції з ОБ) '!K25</f>
        <v>0</v>
      </c>
      <c r="L26" s="341">
        <f>'[6]Зведена (субвенції з ОБ) '!L25</f>
        <v>0</v>
      </c>
      <c r="M26" s="341">
        <f>'[6]Зведена (субвенції з ОБ) '!M25</f>
        <v>0</v>
      </c>
      <c r="N26" s="341">
        <f>'[6]Зведена (субвенції з ОБ) '!N25</f>
        <v>884750</v>
      </c>
      <c r="O26" s="341">
        <f>'[6]Зведена (субвенції з ОБ) '!O25</f>
        <v>884750</v>
      </c>
      <c r="P26" s="341">
        <f>'[6]Зведена (субвенції з ОБ) '!P25</f>
        <v>0</v>
      </c>
      <c r="Q26" s="341">
        <f>'[6]Зведена (субвенції з ОБ) '!Q25</f>
        <v>0</v>
      </c>
      <c r="R26" s="341">
        <f>'[6]Зведена (субвенції з ОБ) '!R25</f>
        <v>884750</v>
      </c>
      <c r="S26" s="341">
        <f>'[6]Зведена (субвенції з ОБ) '!S25</f>
        <v>0</v>
      </c>
      <c r="T26" s="341">
        <f>'[6]Зведена (субвенції з ОБ) '!T25</f>
        <v>884750</v>
      </c>
      <c r="U26" s="341">
        <f>'[6]Зведена (субвенції з ОБ) '!U25</f>
        <v>0</v>
      </c>
      <c r="V26" s="341">
        <f>'[6]Зведена (субвенції з ОБ) '!V25</f>
        <v>0</v>
      </c>
      <c r="W26" s="341">
        <f>'[6]Зведена (субвенції з ОБ) '!W25</f>
        <v>884750</v>
      </c>
      <c r="X26" s="341">
        <f>'[6]Зведена (субвенції з ОБ) '!X25</f>
        <v>0</v>
      </c>
      <c r="Y26" s="341">
        <f>'[6]Зведена (субвенції з ОБ) '!Y25</f>
        <v>884750</v>
      </c>
      <c r="Z26" s="341">
        <f>'[6]Зведена (субвенції з ОБ) '!Z25</f>
        <v>0</v>
      </c>
      <c r="AA26" s="341">
        <f>'[6]Зведена (субвенції з ОБ) '!AA25</f>
        <v>0</v>
      </c>
      <c r="AB26" s="341">
        <f>'[6]Зведена (субвенції з ОБ) '!AB25</f>
        <v>884750</v>
      </c>
      <c r="AC26" s="341">
        <f>'[6]Зведена (субвенції з ОБ) '!AC25</f>
        <v>0</v>
      </c>
      <c r="AD26" s="341">
        <f>'[6]Зведена (субвенції з ОБ) '!AD25</f>
        <v>884750</v>
      </c>
      <c r="AE26" s="341">
        <f>'[6]Зведена (субвенції з ОБ) '!AE25</f>
        <v>0</v>
      </c>
      <c r="AF26" s="341">
        <f>'[6]Зведена (субвенції з ОБ) '!AF25</f>
        <v>0</v>
      </c>
      <c r="AG26" s="341">
        <f>'[6]Зведена (субвенції з ОБ) '!AG25</f>
        <v>884750</v>
      </c>
      <c r="AH26" s="341">
        <f>'[6]Зведена (субвенції з ОБ) '!AH25</f>
        <v>0</v>
      </c>
      <c r="AI26" s="341">
        <f>'[6]Зведена (субвенції з ОБ) '!AI25</f>
        <v>884750</v>
      </c>
      <c r="AJ26" s="341">
        <f>'[6]Зведена (субвенції з ОБ) '!AJ25</f>
        <v>0</v>
      </c>
      <c r="AK26" s="341">
        <f>'[6]Зведена (субвенції з ОБ) '!AK25</f>
        <v>0</v>
      </c>
      <c r="AL26" s="341">
        <f>'[6]Зведена (субвенції з ОБ) '!AL25</f>
        <v>884750</v>
      </c>
      <c r="AM26" s="341">
        <f>'[6]Зведена (субвенції з ОБ) '!AM25</f>
        <v>0</v>
      </c>
      <c r="AN26" s="341">
        <f>'[6]Зведена (субвенції з ОБ) '!AN25</f>
        <v>884750</v>
      </c>
      <c r="AO26" s="341">
        <f>'[6]Зведена (субвенції з ОБ) '!AO25</f>
        <v>0</v>
      </c>
      <c r="AP26" s="341">
        <f>'[6]Зведена (субвенції з ОБ) '!AP25</f>
        <v>0</v>
      </c>
      <c r="AQ26" s="341">
        <f>'[6]Зведена (субвенції з ОБ) '!AQ25</f>
        <v>884750</v>
      </c>
      <c r="AR26" s="341">
        <f>'[6]Зведена (субвенції з ОБ) '!AR25</f>
        <v>0</v>
      </c>
      <c r="AS26" s="341">
        <f>'[6]Зведена (субвенції з ОБ) '!AS25</f>
        <v>884750</v>
      </c>
      <c r="AT26" s="341">
        <f>'[6]Зведена (субвенції з ОБ) '!AT25</f>
        <v>0</v>
      </c>
      <c r="AU26" s="341">
        <f>'[6]Зведена (субвенції з ОБ) '!AU25</f>
        <v>0</v>
      </c>
      <c r="AV26" s="341">
        <f>'[6]Зведена (субвенції з ОБ) '!AV25</f>
        <v>884750</v>
      </c>
      <c r="AW26" s="341">
        <f>'[6]Зведена (субвенції з ОБ) '!AW25</f>
        <v>0</v>
      </c>
      <c r="AX26" s="341">
        <f>'[6]Зведена (субвенції з ОБ) '!AX25</f>
        <v>884750</v>
      </c>
      <c r="AY26" s="341">
        <f>'[6]Зведена (субвенції з ОБ) '!AY25</f>
        <v>0</v>
      </c>
      <c r="AZ26" s="341">
        <f>'[6]Зведена (субвенції з ОБ) '!AZ25</f>
        <v>0</v>
      </c>
      <c r="BA26" s="341">
        <f>'[6]Зведена (субвенції з ОБ) '!BA25</f>
        <v>884750</v>
      </c>
      <c r="BB26" s="341">
        <f>'[6]Зведена (субвенції з ОБ) '!BB25</f>
        <v>0</v>
      </c>
      <c r="BC26" s="341">
        <f>'[6]Зведена (субвенції з ОБ) '!BC25</f>
        <v>884750</v>
      </c>
      <c r="BD26" s="341">
        <f>'[6]Зведена (субвенції з ОБ) '!BD25</f>
        <v>0</v>
      </c>
      <c r="BE26" s="341">
        <f>'[6]Зведена (субвенції з ОБ) '!BE25</f>
        <v>0</v>
      </c>
      <c r="BF26" s="341">
        <f>'[6]Зведена (субвенції з ОБ) '!BF25</f>
        <v>884750</v>
      </c>
      <c r="BG26" s="341">
        <f>'[6]Зведена (субвенції з ОБ) '!BG25</f>
        <v>0</v>
      </c>
      <c r="BH26" s="341">
        <f>'[6]Зведена (субвенції з ОБ) '!BH25</f>
        <v>884750</v>
      </c>
      <c r="BI26" s="341">
        <f>'[6]Зведена (субвенції з ОБ) '!BI25</f>
        <v>0</v>
      </c>
      <c r="BJ26" s="341">
        <f>'[6]Зведена (субвенції з ОБ) '!BJ25</f>
        <v>0</v>
      </c>
      <c r="BK26" s="341">
        <f>'[6]Зведена (субвенції з ОБ) '!BK25</f>
        <v>884750</v>
      </c>
      <c r="BL26" s="341">
        <f>'[6]Зведена (субвенції з ОБ) '!BL25</f>
        <v>884750</v>
      </c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3"/>
      <c r="EN26" s="203"/>
      <c r="EO26" s="203"/>
      <c r="EP26" s="203"/>
      <c r="EQ26" s="203"/>
      <c r="ER26" s="203"/>
      <c r="ES26" s="203"/>
      <c r="ET26" s="203"/>
      <c r="EU26" s="203"/>
      <c r="EV26" s="203"/>
      <c r="EW26" s="203"/>
      <c r="EX26" s="203"/>
      <c r="EY26" s="203"/>
      <c r="EZ26" s="203"/>
      <c r="FA26" s="203"/>
      <c r="FB26" s="203"/>
      <c r="FC26" s="203"/>
      <c r="FD26" s="203"/>
      <c r="FE26" s="203"/>
      <c r="FF26" s="203"/>
      <c r="FG26" s="203"/>
      <c r="FH26" s="203"/>
      <c r="FI26" s="203"/>
      <c r="FJ26" s="203"/>
      <c r="FK26" s="203"/>
      <c r="FL26" s="203"/>
      <c r="FM26" s="203"/>
      <c r="FN26" s="203"/>
      <c r="FO26" s="203"/>
      <c r="FP26" s="203"/>
      <c r="FQ26" s="203"/>
      <c r="FR26" s="203"/>
      <c r="FS26" s="203"/>
      <c r="FT26" s="203"/>
      <c r="FU26" s="203"/>
      <c r="FV26" s="203"/>
      <c r="FW26" s="203"/>
      <c r="FX26" s="203"/>
      <c r="FY26" s="203"/>
      <c r="FZ26" s="203"/>
      <c r="GA26" s="203"/>
      <c r="GB26" s="203"/>
      <c r="GC26" s="203"/>
      <c r="GD26" s="203"/>
      <c r="GE26" s="203"/>
      <c r="GF26" s="203"/>
      <c r="GG26" s="203"/>
      <c r="GH26" s="203"/>
      <c r="GI26" s="203"/>
      <c r="GJ26" s="203"/>
      <c r="GK26" s="203"/>
      <c r="GL26" s="203"/>
      <c r="GM26" s="203"/>
      <c r="GN26" s="203"/>
      <c r="GO26" s="203"/>
      <c r="GP26" s="203"/>
      <c r="GQ26" s="203"/>
      <c r="GR26" s="203"/>
      <c r="GS26" s="203"/>
      <c r="GT26" s="203"/>
      <c r="GU26" s="203"/>
      <c r="GV26" s="203"/>
      <c r="GW26" s="203"/>
      <c r="GX26" s="203"/>
      <c r="GY26" s="203"/>
      <c r="GZ26" s="203"/>
      <c r="HA26" s="203"/>
      <c r="HB26" s="203"/>
      <c r="HC26" s="203"/>
      <c r="HD26" s="203"/>
      <c r="HE26" s="203"/>
      <c r="HF26" s="203"/>
      <c r="HG26" s="203"/>
      <c r="HH26" s="203"/>
      <c r="HI26" s="203"/>
      <c r="HJ26" s="203"/>
      <c r="HK26" s="203"/>
      <c r="HL26" s="203"/>
      <c r="HM26" s="203"/>
      <c r="HN26" s="203"/>
      <c r="HO26" s="203"/>
      <c r="HP26" s="203"/>
      <c r="HQ26" s="203"/>
      <c r="HR26" s="203"/>
      <c r="HS26" s="203"/>
      <c r="HT26" s="203"/>
      <c r="HU26" s="203"/>
      <c r="HV26" s="203"/>
      <c r="HW26" s="203"/>
      <c r="HX26" s="203"/>
      <c r="HY26" s="203"/>
      <c r="HZ26" s="203"/>
      <c r="IA26" s="203"/>
      <c r="IB26" s="203"/>
      <c r="IC26" s="203"/>
      <c r="ID26" s="203"/>
      <c r="IE26" s="203"/>
      <c r="IF26" s="203"/>
      <c r="IG26" s="203"/>
      <c r="IH26" s="203"/>
      <c r="II26" s="203"/>
      <c r="IJ26" s="203"/>
      <c r="IK26" s="203"/>
      <c r="IL26" s="203"/>
      <c r="IM26" s="203"/>
      <c r="IN26" s="203"/>
      <c r="IO26" s="203"/>
      <c r="IP26" s="203"/>
      <c r="IQ26" s="203"/>
      <c r="IR26" s="203"/>
      <c r="IS26" s="203"/>
      <c r="IT26" s="203"/>
      <c r="IU26" s="203"/>
      <c r="IV26" s="203"/>
    </row>
    <row r="27" spans="1:256" ht="110.25">
      <c r="A27" s="331"/>
      <c r="B27" s="71" t="s">
        <v>837</v>
      </c>
      <c r="C27" s="340">
        <f t="shared" si="0"/>
        <v>1454110</v>
      </c>
      <c r="D27" s="341">
        <f>'[6]Зведена (субвенції з ОБ) '!D26</f>
        <v>0</v>
      </c>
      <c r="E27" s="341">
        <f>'[6]Зведена (субвенції з ОБ) '!E26</f>
        <v>0</v>
      </c>
      <c r="F27" s="341">
        <f>'[6]Зведена (субвенції з ОБ) '!F26</f>
        <v>0</v>
      </c>
      <c r="G27" s="341">
        <f>'[6]Зведена (субвенції з ОБ) '!G26</f>
        <v>0</v>
      </c>
      <c r="H27" s="341">
        <f>'[6]Зведена (субвенції з ОБ) '!H26</f>
        <v>0</v>
      </c>
      <c r="I27" s="341">
        <f>'[6]Зведена (субвенції з ОБ) '!I26</f>
        <v>0</v>
      </c>
      <c r="J27" s="341">
        <f>'[6]Зведена (субвенції з ОБ) '!J26</f>
        <v>0</v>
      </c>
      <c r="K27" s="341">
        <f>'[6]Зведена (субвенції з ОБ) '!K26</f>
        <v>0</v>
      </c>
      <c r="L27" s="341">
        <f>'[6]Зведена (субвенції з ОБ) '!L26</f>
        <v>0</v>
      </c>
      <c r="M27" s="341">
        <f>'[6]Зведена (субвенції з ОБ) '!M26</f>
        <v>0</v>
      </c>
      <c r="N27" s="341">
        <f>'[6]Зведена (субвенції з ОБ) '!N26</f>
        <v>1454110</v>
      </c>
      <c r="O27" s="341">
        <f>'[6]Зведена (субвенції з ОБ) '!O26</f>
        <v>1454110</v>
      </c>
      <c r="P27" s="341">
        <f>'[6]Зведена (субвенції з ОБ) '!P26</f>
        <v>0</v>
      </c>
      <c r="Q27" s="341">
        <f>'[6]Зведена (субвенції з ОБ) '!Q26</f>
        <v>0</v>
      </c>
      <c r="R27" s="341">
        <f>'[6]Зведена (субвенції з ОБ) '!R26</f>
        <v>1454110</v>
      </c>
      <c r="S27" s="341">
        <f>'[6]Зведена (субвенції з ОБ) '!S26</f>
        <v>0</v>
      </c>
      <c r="T27" s="341">
        <f>'[6]Зведена (субвенції з ОБ) '!T26</f>
        <v>1454110</v>
      </c>
      <c r="U27" s="341">
        <f>'[6]Зведена (субвенції з ОБ) '!U26</f>
        <v>0</v>
      </c>
      <c r="V27" s="341">
        <f>'[6]Зведена (субвенції з ОБ) '!V26</f>
        <v>0</v>
      </c>
      <c r="W27" s="341">
        <f>'[6]Зведена (субвенції з ОБ) '!W26</f>
        <v>1454110</v>
      </c>
      <c r="X27" s="341">
        <f>'[6]Зведена (субвенції з ОБ) '!X26</f>
        <v>0</v>
      </c>
      <c r="Y27" s="341">
        <f>'[6]Зведена (субвенції з ОБ) '!Y26</f>
        <v>1454110</v>
      </c>
      <c r="Z27" s="341">
        <f>'[6]Зведена (субвенції з ОБ) '!Z26</f>
        <v>0</v>
      </c>
      <c r="AA27" s="341">
        <f>'[6]Зведена (субвенції з ОБ) '!AA26</f>
        <v>0</v>
      </c>
      <c r="AB27" s="341">
        <f>'[6]Зведена (субвенції з ОБ) '!AB26</f>
        <v>1454110</v>
      </c>
      <c r="AC27" s="341">
        <f>'[6]Зведена (субвенції з ОБ) '!AC26</f>
        <v>0</v>
      </c>
      <c r="AD27" s="341">
        <f>'[6]Зведена (субвенції з ОБ) '!AD26</f>
        <v>1454110</v>
      </c>
      <c r="AE27" s="341">
        <f>'[6]Зведена (субвенції з ОБ) '!AE26</f>
        <v>0</v>
      </c>
      <c r="AF27" s="341">
        <f>'[6]Зведена (субвенції з ОБ) '!AF26</f>
        <v>0</v>
      </c>
      <c r="AG27" s="341">
        <f>'[6]Зведена (субвенції з ОБ) '!AG26</f>
        <v>1454110</v>
      </c>
      <c r="AH27" s="341">
        <f>'[6]Зведена (субвенції з ОБ) '!AH26</f>
        <v>0</v>
      </c>
      <c r="AI27" s="341">
        <f>'[6]Зведена (субвенції з ОБ) '!AI26</f>
        <v>1454110</v>
      </c>
      <c r="AJ27" s="341">
        <f>'[6]Зведена (субвенції з ОБ) '!AJ26</f>
        <v>0</v>
      </c>
      <c r="AK27" s="341">
        <f>'[6]Зведена (субвенції з ОБ) '!AK26</f>
        <v>0</v>
      </c>
      <c r="AL27" s="341">
        <f>'[6]Зведена (субвенції з ОБ) '!AL26</f>
        <v>1454110</v>
      </c>
      <c r="AM27" s="341">
        <f>'[6]Зведена (субвенції з ОБ) '!AM26</f>
        <v>0</v>
      </c>
      <c r="AN27" s="341">
        <f>'[6]Зведена (субвенції з ОБ) '!AN26</f>
        <v>1454110</v>
      </c>
      <c r="AO27" s="341">
        <f>'[6]Зведена (субвенції з ОБ) '!AO26</f>
        <v>0</v>
      </c>
      <c r="AP27" s="341">
        <f>'[6]Зведена (субвенції з ОБ) '!AP26</f>
        <v>0</v>
      </c>
      <c r="AQ27" s="341">
        <f>'[6]Зведена (субвенції з ОБ) '!AQ26</f>
        <v>1454110</v>
      </c>
      <c r="AR27" s="341">
        <f>'[6]Зведена (субвенції з ОБ) '!AR26</f>
        <v>0</v>
      </c>
      <c r="AS27" s="341">
        <f>'[6]Зведена (субвенції з ОБ) '!AS26</f>
        <v>1454110</v>
      </c>
      <c r="AT27" s="341">
        <f>'[6]Зведена (субвенції з ОБ) '!AT26</f>
        <v>0</v>
      </c>
      <c r="AU27" s="341">
        <f>'[6]Зведена (субвенції з ОБ) '!AU26</f>
        <v>0</v>
      </c>
      <c r="AV27" s="341">
        <f>'[6]Зведена (субвенції з ОБ) '!AV26</f>
        <v>1454110</v>
      </c>
      <c r="AW27" s="341">
        <f>'[6]Зведена (субвенції з ОБ) '!AW26</f>
        <v>0</v>
      </c>
      <c r="AX27" s="341">
        <f>'[6]Зведена (субвенції з ОБ) '!AX26</f>
        <v>1454110</v>
      </c>
      <c r="AY27" s="341">
        <f>'[6]Зведена (субвенції з ОБ) '!AY26</f>
        <v>0</v>
      </c>
      <c r="AZ27" s="341">
        <f>'[6]Зведена (субвенції з ОБ) '!AZ26</f>
        <v>0</v>
      </c>
      <c r="BA27" s="341">
        <f>'[6]Зведена (субвенції з ОБ) '!BA26</f>
        <v>1454110</v>
      </c>
      <c r="BB27" s="341">
        <f>'[6]Зведена (субвенції з ОБ) '!BB26</f>
        <v>0</v>
      </c>
      <c r="BC27" s="341">
        <f>'[6]Зведена (субвенції з ОБ) '!BC26</f>
        <v>1454110</v>
      </c>
      <c r="BD27" s="341">
        <f>'[6]Зведена (субвенції з ОБ) '!BD26</f>
        <v>0</v>
      </c>
      <c r="BE27" s="341">
        <f>'[6]Зведена (субвенції з ОБ) '!BE26</f>
        <v>0</v>
      </c>
      <c r="BF27" s="341">
        <f>'[6]Зведена (субвенції з ОБ) '!BF26</f>
        <v>1454110</v>
      </c>
      <c r="BG27" s="341">
        <f>'[6]Зведена (субвенції з ОБ) '!BG26</f>
        <v>0</v>
      </c>
      <c r="BH27" s="341">
        <f>'[6]Зведена (субвенції з ОБ) '!BH26</f>
        <v>1454110</v>
      </c>
      <c r="BI27" s="341">
        <f>'[6]Зведена (субвенції з ОБ) '!BI26</f>
        <v>0</v>
      </c>
      <c r="BJ27" s="341">
        <f>'[6]Зведена (субвенції з ОБ) '!BJ26</f>
        <v>0</v>
      </c>
      <c r="BK27" s="341">
        <f>'[6]Зведена (субвенції з ОБ) '!BK26</f>
        <v>1454110</v>
      </c>
      <c r="BL27" s="341">
        <f>'[6]Зведена (субвенції з ОБ) '!BL26</f>
        <v>1454110</v>
      </c>
      <c r="BM27" s="203"/>
      <c r="BN27" s="203"/>
      <c r="BO27" s="203"/>
      <c r="BP27" s="203"/>
      <c r="BQ27" s="203"/>
      <c r="BR27" s="203"/>
      <c r="BS27" s="203"/>
      <c r="BT27" s="203"/>
      <c r="BU27" s="203"/>
      <c r="BV27" s="203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203"/>
      <c r="CP27" s="203"/>
      <c r="CQ27" s="203"/>
      <c r="CR27" s="203"/>
      <c r="CS27" s="203"/>
      <c r="CT27" s="203"/>
      <c r="CU27" s="203"/>
      <c r="CV27" s="203"/>
      <c r="CW27" s="203"/>
      <c r="CX27" s="203"/>
      <c r="CY27" s="203"/>
      <c r="CZ27" s="203"/>
      <c r="DA27" s="203"/>
      <c r="DB27" s="203"/>
      <c r="DC27" s="203"/>
      <c r="DD27" s="203"/>
      <c r="DE27" s="203"/>
      <c r="DF27" s="203"/>
      <c r="DG27" s="203"/>
      <c r="DH27" s="203"/>
      <c r="DI27" s="203"/>
      <c r="DJ27" s="203"/>
      <c r="DK27" s="203"/>
      <c r="DL27" s="203"/>
      <c r="DM27" s="203"/>
      <c r="DN27" s="203"/>
      <c r="DO27" s="203"/>
      <c r="DP27" s="203"/>
      <c r="DQ27" s="203"/>
      <c r="DR27" s="203"/>
      <c r="DS27" s="203"/>
      <c r="DT27" s="203"/>
      <c r="DU27" s="203"/>
      <c r="DV27" s="203"/>
      <c r="DW27" s="203"/>
      <c r="DX27" s="203"/>
      <c r="DY27" s="203"/>
      <c r="DZ27" s="203"/>
      <c r="EA27" s="203"/>
      <c r="EB27" s="203"/>
      <c r="EC27" s="203"/>
      <c r="ED27" s="203"/>
      <c r="EE27" s="203"/>
      <c r="EF27" s="203"/>
      <c r="EG27" s="203"/>
      <c r="EH27" s="203"/>
      <c r="EI27" s="203"/>
      <c r="EJ27" s="203"/>
      <c r="EK27" s="203"/>
      <c r="EL27" s="203"/>
      <c r="EM27" s="203"/>
      <c r="EN27" s="203"/>
      <c r="EO27" s="203"/>
      <c r="EP27" s="203"/>
      <c r="EQ27" s="203"/>
      <c r="ER27" s="203"/>
      <c r="ES27" s="203"/>
      <c r="ET27" s="203"/>
      <c r="EU27" s="203"/>
      <c r="EV27" s="203"/>
      <c r="EW27" s="203"/>
      <c r="EX27" s="203"/>
      <c r="EY27" s="203"/>
      <c r="EZ27" s="203"/>
      <c r="FA27" s="203"/>
      <c r="FB27" s="203"/>
      <c r="FC27" s="203"/>
      <c r="FD27" s="203"/>
      <c r="FE27" s="203"/>
      <c r="FF27" s="203"/>
      <c r="FG27" s="203"/>
      <c r="FH27" s="203"/>
      <c r="FI27" s="203"/>
      <c r="FJ27" s="203"/>
      <c r="FK27" s="203"/>
      <c r="FL27" s="203"/>
      <c r="FM27" s="203"/>
      <c r="FN27" s="203"/>
      <c r="FO27" s="203"/>
      <c r="FP27" s="203"/>
      <c r="FQ27" s="203"/>
      <c r="FR27" s="203"/>
      <c r="FS27" s="203"/>
      <c r="FT27" s="203"/>
      <c r="FU27" s="203"/>
      <c r="FV27" s="203"/>
      <c r="FW27" s="203"/>
      <c r="FX27" s="203"/>
      <c r="FY27" s="203"/>
      <c r="FZ27" s="203"/>
      <c r="GA27" s="203"/>
      <c r="GB27" s="203"/>
      <c r="GC27" s="203"/>
      <c r="GD27" s="203"/>
      <c r="GE27" s="203"/>
      <c r="GF27" s="203"/>
      <c r="GG27" s="203"/>
      <c r="GH27" s="203"/>
      <c r="GI27" s="203"/>
      <c r="GJ27" s="203"/>
      <c r="GK27" s="203"/>
      <c r="GL27" s="203"/>
      <c r="GM27" s="203"/>
      <c r="GN27" s="203"/>
      <c r="GO27" s="203"/>
      <c r="GP27" s="203"/>
      <c r="GQ27" s="203"/>
      <c r="GR27" s="203"/>
      <c r="GS27" s="203"/>
      <c r="GT27" s="203"/>
      <c r="GU27" s="203"/>
      <c r="GV27" s="203"/>
      <c r="GW27" s="203"/>
      <c r="GX27" s="203"/>
      <c r="GY27" s="203"/>
      <c r="GZ27" s="203"/>
      <c r="HA27" s="203"/>
      <c r="HB27" s="203"/>
      <c r="HC27" s="203"/>
      <c r="HD27" s="203"/>
      <c r="HE27" s="203"/>
      <c r="HF27" s="203"/>
      <c r="HG27" s="203"/>
      <c r="HH27" s="203"/>
      <c r="HI27" s="203"/>
      <c r="HJ27" s="203"/>
      <c r="HK27" s="203"/>
      <c r="HL27" s="203"/>
      <c r="HM27" s="203"/>
      <c r="HN27" s="203"/>
      <c r="HO27" s="203"/>
      <c r="HP27" s="203"/>
      <c r="HQ27" s="203"/>
      <c r="HR27" s="203"/>
      <c r="HS27" s="203"/>
      <c r="HT27" s="203"/>
      <c r="HU27" s="203"/>
      <c r="HV27" s="203"/>
      <c r="HW27" s="203"/>
      <c r="HX27" s="203"/>
      <c r="HY27" s="203"/>
      <c r="HZ27" s="203"/>
      <c r="IA27" s="203"/>
      <c r="IB27" s="203"/>
      <c r="IC27" s="203"/>
      <c r="ID27" s="203"/>
      <c r="IE27" s="203"/>
      <c r="IF27" s="203"/>
      <c r="IG27" s="203"/>
      <c r="IH27" s="203"/>
      <c r="II27" s="203"/>
      <c r="IJ27" s="203"/>
      <c r="IK27" s="203"/>
      <c r="IL27" s="203"/>
      <c r="IM27" s="203"/>
      <c r="IN27" s="203"/>
      <c r="IO27" s="203"/>
      <c r="IP27" s="203"/>
      <c r="IQ27" s="203"/>
      <c r="IR27" s="203"/>
      <c r="IS27" s="203"/>
      <c r="IT27" s="203"/>
      <c r="IU27" s="203"/>
      <c r="IV27" s="203"/>
    </row>
    <row r="28" spans="1:256" ht="77.45" customHeight="1">
      <c r="A28" s="331"/>
      <c r="B28" s="71" t="s">
        <v>838</v>
      </c>
      <c r="C28" s="340">
        <f t="shared" si="0"/>
        <v>771980</v>
      </c>
      <c r="D28" s="341">
        <f>'[6]Зведена (субвенції з ОБ) '!D27</f>
        <v>0</v>
      </c>
      <c r="E28" s="341">
        <f>'[6]Зведена (субвенції з ОБ) '!E27</f>
        <v>0</v>
      </c>
      <c r="F28" s="341">
        <f>'[6]Зведена (субвенції з ОБ) '!F27</f>
        <v>0</v>
      </c>
      <c r="G28" s="341">
        <f>'[6]Зведена (субвенції з ОБ) '!G27</f>
        <v>0</v>
      </c>
      <c r="H28" s="341">
        <f>'[6]Зведена (субвенції з ОБ) '!H27</f>
        <v>0</v>
      </c>
      <c r="I28" s="341">
        <f>'[6]Зведена (субвенції з ОБ) '!I27</f>
        <v>0</v>
      </c>
      <c r="J28" s="341">
        <f>'[6]Зведена (субвенції з ОБ) '!J27</f>
        <v>0</v>
      </c>
      <c r="K28" s="341">
        <f>'[6]Зведена (субвенції з ОБ) '!K27</f>
        <v>0</v>
      </c>
      <c r="L28" s="341">
        <f>'[6]Зведена (субвенції з ОБ) '!L27</f>
        <v>0</v>
      </c>
      <c r="M28" s="341">
        <f>'[6]Зведена (субвенції з ОБ) '!M27</f>
        <v>0</v>
      </c>
      <c r="N28" s="341">
        <f>'[6]Зведена (субвенції з ОБ) '!N27</f>
        <v>161140</v>
      </c>
      <c r="O28" s="341">
        <f>'[6]Зведена (субвенції з ОБ) '!O27</f>
        <v>161140</v>
      </c>
      <c r="P28" s="341">
        <f>'[6]Зведена (субвенції з ОБ) '!P27</f>
        <v>0</v>
      </c>
      <c r="Q28" s="341">
        <f>'[6]Зведена (субвенції з ОБ) '!Q27</f>
        <v>0</v>
      </c>
      <c r="R28" s="341">
        <f>'[6]Зведена (субвенції з ОБ) '!R27</f>
        <v>161140</v>
      </c>
      <c r="S28" s="341">
        <f>'[6]Зведена (субвенції з ОБ) '!S27</f>
        <v>0</v>
      </c>
      <c r="T28" s="341">
        <f>'[6]Зведена (субвенції з ОБ) '!T27</f>
        <v>161140</v>
      </c>
      <c r="U28" s="341">
        <f>'[6]Зведена (субвенції з ОБ) '!U27</f>
        <v>0</v>
      </c>
      <c r="V28" s="341">
        <f>'[6]Зведена (субвенції з ОБ) '!V27</f>
        <v>0</v>
      </c>
      <c r="W28" s="341">
        <f>'[6]Зведена (субвенції з ОБ) '!W27</f>
        <v>161140</v>
      </c>
      <c r="X28" s="341">
        <f>'[6]Зведена (субвенції з ОБ) '!X27</f>
        <v>610840</v>
      </c>
      <c r="Y28" s="341">
        <f>'[6]Зведена (субвенції з ОБ) '!Y27</f>
        <v>771980</v>
      </c>
      <c r="Z28" s="341">
        <f>'[6]Зведена (субвенції з ОБ) '!Z27</f>
        <v>0</v>
      </c>
      <c r="AA28" s="341">
        <f>'[6]Зведена (субвенції з ОБ) '!AA27</f>
        <v>0</v>
      </c>
      <c r="AB28" s="341">
        <f>'[6]Зведена (субвенції з ОБ) '!AB27</f>
        <v>771980</v>
      </c>
      <c r="AC28" s="341">
        <f>'[6]Зведена (субвенції з ОБ) '!AC27</f>
        <v>0</v>
      </c>
      <c r="AD28" s="341">
        <f>'[6]Зведена (субвенції з ОБ) '!AD27</f>
        <v>771980</v>
      </c>
      <c r="AE28" s="341">
        <f>'[6]Зведена (субвенції з ОБ) '!AE27</f>
        <v>0</v>
      </c>
      <c r="AF28" s="341">
        <f>'[6]Зведена (субвенції з ОБ) '!AF27</f>
        <v>0</v>
      </c>
      <c r="AG28" s="341">
        <f>'[6]Зведена (субвенції з ОБ) '!AG27</f>
        <v>771980</v>
      </c>
      <c r="AH28" s="341">
        <f>'[6]Зведена (субвенції з ОБ) '!AH27</f>
        <v>0</v>
      </c>
      <c r="AI28" s="341">
        <f>'[6]Зведена (субвенції з ОБ) '!AI27</f>
        <v>771980</v>
      </c>
      <c r="AJ28" s="341">
        <f>'[6]Зведена (субвенції з ОБ) '!AJ27</f>
        <v>0</v>
      </c>
      <c r="AK28" s="341">
        <f>'[6]Зведена (субвенції з ОБ) '!AK27</f>
        <v>0</v>
      </c>
      <c r="AL28" s="341">
        <f>'[6]Зведена (субвенції з ОБ) '!AL27</f>
        <v>771980</v>
      </c>
      <c r="AM28" s="341">
        <f>'[6]Зведена (субвенції з ОБ) '!AM27</f>
        <v>0</v>
      </c>
      <c r="AN28" s="341">
        <f>'[6]Зведена (субвенції з ОБ) '!AN27</f>
        <v>771980</v>
      </c>
      <c r="AO28" s="341">
        <f>'[6]Зведена (субвенції з ОБ) '!AO27</f>
        <v>0</v>
      </c>
      <c r="AP28" s="341">
        <f>'[6]Зведена (субвенції з ОБ) '!AP27</f>
        <v>0</v>
      </c>
      <c r="AQ28" s="341">
        <f>'[6]Зведена (субвенції з ОБ) '!AQ27</f>
        <v>771980</v>
      </c>
      <c r="AR28" s="341">
        <f>'[6]Зведена (субвенції з ОБ) '!AR27</f>
        <v>0</v>
      </c>
      <c r="AS28" s="341">
        <f>'[6]Зведена (субвенції з ОБ) '!AS27</f>
        <v>771980</v>
      </c>
      <c r="AT28" s="341">
        <f>'[6]Зведена (субвенції з ОБ) '!AT27</f>
        <v>0</v>
      </c>
      <c r="AU28" s="341">
        <f>'[6]Зведена (субвенції з ОБ) '!AU27</f>
        <v>0</v>
      </c>
      <c r="AV28" s="341">
        <f>'[6]Зведена (субвенції з ОБ) '!AV27</f>
        <v>771980</v>
      </c>
      <c r="AW28" s="341">
        <f>'[6]Зведена (субвенції з ОБ) '!AW27</f>
        <v>0</v>
      </c>
      <c r="AX28" s="341">
        <f>'[6]Зведена (субвенції з ОБ) '!AX27</f>
        <v>771980</v>
      </c>
      <c r="AY28" s="341">
        <f>'[6]Зведена (субвенції з ОБ) '!AY27</f>
        <v>0</v>
      </c>
      <c r="AZ28" s="341">
        <f>'[6]Зведена (субвенції з ОБ) '!AZ27</f>
        <v>0</v>
      </c>
      <c r="BA28" s="341">
        <f>'[6]Зведена (субвенції з ОБ) '!BA27</f>
        <v>771980</v>
      </c>
      <c r="BB28" s="341">
        <f>'[6]Зведена (субвенції з ОБ) '!BB27</f>
        <v>0</v>
      </c>
      <c r="BC28" s="341">
        <f>'[6]Зведена (субвенції з ОБ) '!BC27</f>
        <v>771980</v>
      </c>
      <c r="BD28" s="341">
        <f>'[6]Зведена (субвенції з ОБ) '!BD27</f>
        <v>0</v>
      </c>
      <c r="BE28" s="341">
        <f>'[6]Зведена (субвенції з ОБ) '!BE27</f>
        <v>0</v>
      </c>
      <c r="BF28" s="341">
        <f>'[6]Зведена (субвенції з ОБ) '!BF27</f>
        <v>771980</v>
      </c>
      <c r="BG28" s="341">
        <f>'[6]Зведена (субвенції з ОБ) '!BG27</f>
        <v>0</v>
      </c>
      <c r="BH28" s="341">
        <f>'[6]Зведена (субвенції з ОБ) '!BH27</f>
        <v>771980</v>
      </c>
      <c r="BI28" s="341">
        <f>'[6]Зведена (субвенції з ОБ) '!BI27</f>
        <v>0</v>
      </c>
      <c r="BJ28" s="341">
        <f>'[6]Зведена (субвенції з ОБ) '!BJ27</f>
        <v>0</v>
      </c>
      <c r="BK28" s="341">
        <f>'[6]Зведена (субвенції з ОБ) '!BK27</f>
        <v>771980</v>
      </c>
      <c r="BL28" s="341">
        <f>'[6]Зведена (субвенції з ОБ) '!BL27</f>
        <v>771980</v>
      </c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3"/>
      <c r="DI28" s="203"/>
      <c r="DJ28" s="203"/>
      <c r="DK28" s="203"/>
      <c r="DL28" s="203"/>
      <c r="DM28" s="203"/>
      <c r="DN28" s="203"/>
      <c r="DO28" s="203"/>
      <c r="DP28" s="203"/>
      <c r="DQ28" s="203"/>
      <c r="DR28" s="203"/>
      <c r="DS28" s="203"/>
      <c r="DT28" s="203"/>
      <c r="DU28" s="203"/>
      <c r="DV28" s="203"/>
      <c r="DW28" s="203"/>
      <c r="DX28" s="203"/>
      <c r="DY28" s="203"/>
      <c r="DZ28" s="203"/>
      <c r="EA28" s="203"/>
      <c r="EB28" s="203"/>
      <c r="EC28" s="203"/>
      <c r="ED28" s="203"/>
      <c r="EE28" s="203"/>
      <c r="EF28" s="203"/>
      <c r="EG28" s="203"/>
      <c r="EH28" s="203"/>
      <c r="EI28" s="203"/>
      <c r="EJ28" s="203"/>
      <c r="EK28" s="203"/>
      <c r="EL28" s="203"/>
      <c r="EM28" s="203"/>
      <c r="EN28" s="203"/>
      <c r="EO28" s="203"/>
      <c r="EP28" s="203"/>
      <c r="EQ28" s="203"/>
      <c r="ER28" s="203"/>
      <c r="ES28" s="203"/>
      <c r="ET28" s="203"/>
      <c r="EU28" s="203"/>
      <c r="EV28" s="203"/>
      <c r="EW28" s="203"/>
      <c r="EX28" s="203"/>
      <c r="EY28" s="203"/>
      <c r="EZ28" s="203"/>
      <c r="FA28" s="203"/>
      <c r="FB28" s="203"/>
      <c r="FC28" s="203"/>
      <c r="FD28" s="203"/>
      <c r="FE28" s="203"/>
      <c r="FF28" s="203"/>
      <c r="FG28" s="203"/>
      <c r="FH28" s="203"/>
      <c r="FI28" s="203"/>
      <c r="FJ28" s="203"/>
      <c r="FK28" s="203"/>
      <c r="FL28" s="203"/>
      <c r="FM28" s="203"/>
      <c r="FN28" s="203"/>
      <c r="FO28" s="203"/>
      <c r="FP28" s="203"/>
      <c r="FQ28" s="203"/>
      <c r="FR28" s="203"/>
      <c r="FS28" s="203"/>
      <c r="FT28" s="203"/>
      <c r="FU28" s="203"/>
      <c r="FV28" s="203"/>
      <c r="FW28" s="203"/>
      <c r="FX28" s="203"/>
      <c r="FY28" s="203"/>
      <c r="FZ28" s="203"/>
      <c r="GA28" s="203"/>
      <c r="GB28" s="203"/>
      <c r="GC28" s="203"/>
      <c r="GD28" s="203"/>
      <c r="GE28" s="203"/>
      <c r="GF28" s="203"/>
      <c r="GG28" s="203"/>
      <c r="GH28" s="203"/>
      <c r="GI28" s="203"/>
      <c r="GJ28" s="203"/>
      <c r="GK28" s="203"/>
      <c r="GL28" s="203"/>
      <c r="GM28" s="203"/>
      <c r="GN28" s="203"/>
      <c r="GO28" s="203"/>
      <c r="GP28" s="203"/>
      <c r="GQ28" s="203"/>
      <c r="GR28" s="203"/>
      <c r="GS28" s="203"/>
      <c r="GT28" s="203"/>
      <c r="GU28" s="203"/>
      <c r="GV28" s="203"/>
      <c r="GW28" s="203"/>
      <c r="GX28" s="203"/>
      <c r="GY28" s="203"/>
      <c r="GZ28" s="203"/>
      <c r="HA28" s="203"/>
      <c r="HB28" s="203"/>
      <c r="HC28" s="203"/>
      <c r="HD28" s="203"/>
      <c r="HE28" s="203"/>
      <c r="HF28" s="203"/>
      <c r="HG28" s="203"/>
      <c r="HH28" s="203"/>
      <c r="HI28" s="203"/>
      <c r="HJ28" s="203"/>
      <c r="HK28" s="203"/>
      <c r="HL28" s="203"/>
      <c r="HM28" s="203"/>
      <c r="HN28" s="203"/>
      <c r="HO28" s="203"/>
      <c r="HP28" s="203"/>
      <c r="HQ28" s="203"/>
      <c r="HR28" s="203"/>
      <c r="HS28" s="203"/>
      <c r="HT28" s="203"/>
      <c r="HU28" s="203"/>
      <c r="HV28" s="203"/>
      <c r="HW28" s="203"/>
      <c r="HX28" s="203"/>
      <c r="HY28" s="203"/>
      <c r="HZ28" s="203"/>
      <c r="IA28" s="203"/>
      <c r="IB28" s="203"/>
      <c r="IC28" s="203"/>
      <c r="ID28" s="203"/>
      <c r="IE28" s="203"/>
      <c r="IF28" s="203"/>
      <c r="IG28" s="203"/>
      <c r="IH28" s="203"/>
      <c r="II28" s="203"/>
      <c r="IJ28" s="203"/>
      <c r="IK28" s="203"/>
      <c r="IL28" s="203"/>
      <c r="IM28" s="203"/>
      <c r="IN28" s="203"/>
      <c r="IO28" s="203"/>
      <c r="IP28" s="203"/>
      <c r="IQ28" s="203"/>
      <c r="IR28" s="203"/>
      <c r="IS28" s="203"/>
      <c r="IT28" s="203"/>
      <c r="IU28" s="203"/>
      <c r="IV28" s="203"/>
    </row>
    <row r="29" spans="1:256" ht="82.9" customHeight="1">
      <c r="A29" s="331"/>
      <c r="B29" s="71" t="s">
        <v>839</v>
      </c>
      <c r="C29" s="340">
        <f t="shared" si="0"/>
        <v>929964</v>
      </c>
      <c r="D29" s="341">
        <f>'[6]Зведена (субвенції з ОБ) '!D50</f>
        <v>0</v>
      </c>
      <c r="E29" s="341">
        <f>'[6]Зведена (субвенції з ОБ) '!E50</f>
        <v>0</v>
      </c>
      <c r="F29" s="341">
        <f>'[6]Зведена (субвенції з ОБ) '!F50</f>
        <v>0</v>
      </c>
      <c r="G29" s="341">
        <f>'[6]Зведена (субвенції з ОБ) '!G50</f>
        <v>0</v>
      </c>
      <c r="H29" s="341">
        <f>'[6]Зведена (субвенції з ОБ) '!H50</f>
        <v>0</v>
      </c>
      <c r="I29" s="341">
        <f>'[6]Зведена (субвенції з ОБ) '!I50</f>
        <v>0</v>
      </c>
      <c r="J29" s="341">
        <f>'[6]Зведена (субвенції з ОБ) '!J50</f>
        <v>0</v>
      </c>
      <c r="K29" s="341">
        <f>'[6]Зведена (субвенції з ОБ) '!K50</f>
        <v>0</v>
      </c>
      <c r="L29" s="341">
        <f>'[6]Зведена (субвенції з ОБ) '!L50</f>
        <v>0</v>
      </c>
      <c r="M29" s="341">
        <f>'[6]Зведена (субвенції з ОБ) '!M50</f>
        <v>0</v>
      </c>
      <c r="N29" s="341">
        <f>'[6]Зведена (субвенції з ОБ) '!N50</f>
        <v>0</v>
      </c>
      <c r="O29" s="341">
        <f>'[6]Зведена (субвенції з ОБ) '!O50</f>
        <v>0</v>
      </c>
      <c r="P29" s="341">
        <f>'[6]Зведена (субвенції з ОБ) '!P50</f>
        <v>0</v>
      </c>
      <c r="Q29" s="341">
        <f>'[6]Зведена (субвенції з ОБ) '!Q50</f>
        <v>0</v>
      </c>
      <c r="R29" s="341">
        <f>'[6]Зведена (субвенції з ОБ) '!R50</f>
        <v>0</v>
      </c>
      <c r="S29" s="341">
        <f>'[6]Зведена (субвенції з ОБ) '!S50</f>
        <v>0</v>
      </c>
      <c r="T29" s="341">
        <f>'[6]Зведена (субвенції з ОБ) '!T50</f>
        <v>0</v>
      </c>
      <c r="U29" s="341">
        <f>'[6]Зведена (субвенції з ОБ) '!U50</f>
        <v>0</v>
      </c>
      <c r="V29" s="341">
        <f>'[6]Зведена (субвенції з ОБ) '!V50</f>
        <v>0</v>
      </c>
      <c r="W29" s="341">
        <f>'[6]Зведена (субвенції з ОБ) '!W50</f>
        <v>0</v>
      </c>
      <c r="X29" s="341">
        <f>'[6]Зведена (субвенції з ОБ) '!X50</f>
        <v>265964</v>
      </c>
      <c r="Y29" s="341">
        <f>'[6]Зведена (субвенції з ОБ) '!Y50</f>
        <v>265964</v>
      </c>
      <c r="Z29" s="341">
        <f>'[6]Зведена (субвенції з ОБ) '!Z50</f>
        <v>0</v>
      </c>
      <c r="AA29" s="341">
        <f>'[6]Зведена (субвенції з ОБ) '!AA50</f>
        <v>0</v>
      </c>
      <c r="AB29" s="341">
        <f>'[6]Зведена (субвенції з ОБ) '!AB50</f>
        <v>265964</v>
      </c>
      <c r="AC29" s="341">
        <f>'[6]Зведена (субвенції з ОБ) '!AC50</f>
        <v>664000</v>
      </c>
      <c r="AD29" s="341">
        <f>'[6]Зведена (субвенції з ОБ) '!AD50</f>
        <v>929964</v>
      </c>
      <c r="AE29" s="341">
        <f>'[6]Зведена (субвенції з ОБ) '!AE50</f>
        <v>0</v>
      </c>
      <c r="AF29" s="341">
        <f>'[6]Зведена (субвенції з ОБ) '!AF50</f>
        <v>0</v>
      </c>
      <c r="AG29" s="341">
        <f>'[6]Зведена (субвенції з ОБ) '!AG50</f>
        <v>929964</v>
      </c>
      <c r="AH29" s="341">
        <f>'[6]Зведена (субвенції з ОБ) '!AH50</f>
        <v>0</v>
      </c>
      <c r="AI29" s="341">
        <f>'[6]Зведена (субвенції з ОБ) '!AI50</f>
        <v>929964</v>
      </c>
      <c r="AJ29" s="341">
        <f>'[6]Зведена (субвенції з ОБ) '!AJ50</f>
        <v>0</v>
      </c>
      <c r="AK29" s="341">
        <f>'[6]Зведена (субвенції з ОБ) '!AK50</f>
        <v>0</v>
      </c>
      <c r="AL29" s="341">
        <f>'[6]Зведена (субвенції з ОБ) '!AL50</f>
        <v>929964</v>
      </c>
      <c r="AM29" s="341">
        <f>'[6]Зведена (субвенції з ОБ) '!AM50</f>
        <v>0</v>
      </c>
      <c r="AN29" s="341">
        <f>'[6]Зведена (субвенції з ОБ) '!AN50</f>
        <v>929964</v>
      </c>
      <c r="AO29" s="341">
        <f>'[6]Зведена (субвенції з ОБ) '!AO50</f>
        <v>0</v>
      </c>
      <c r="AP29" s="341">
        <f>'[6]Зведена (субвенції з ОБ) '!AP50</f>
        <v>0</v>
      </c>
      <c r="AQ29" s="341">
        <f>'[6]Зведена (субвенції з ОБ) '!AQ50</f>
        <v>929964</v>
      </c>
      <c r="AR29" s="341">
        <f>'[6]Зведена (субвенції з ОБ) '!AR50</f>
        <v>0</v>
      </c>
      <c r="AS29" s="341">
        <f>'[6]Зведена (субвенції з ОБ) '!AS50</f>
        <v>929964</v>
      </c>
      <c r="AT29" s="341">
        <f>'[6]Зведена (субвенції з ОБ) '!AT50</f>
        <v>0</v>
      </c>
      <c r="AU29" s="341">
        <f>'[6]Зведена (субвенції з ОБ) '!AU50</f>
        <v>0</v>
      </c>
      <c r="AV29" s="341">
        <f>'[6]Зведена (субвенції з ОБ) '!AV50</f>
        <v>929964</v>
      </c>
      <c r="AW29" s="341">
        <f>'[6]Зведена (субвенції з ОБ) '!AW50</f>
        <v>0</v>
      </c>
      <c r="AX29" s="341">
        <f>'[6]Зведена (субвенції з ОБ) '!AX50</f>
        <v>929964</v>
      </c>
      <c r="AY29" s="341">
        <f>'[6]Зведена (субвенції з ОБ) '!AY50</f>
        <v>0</v>
      </c>
      <c r="AZ29" s="341">
        <f>'[6]Зведена (субвенції з ОБ) '!AZ50</f>
        <v>0</v>
      </c>
      <c r="BA29" s="341">
        <f>'[6]Зведена (субвенції з ОБ) '!BA50</f>
        <v>929964</v>
      </c>
      <c r="BB29" s="341">
        <f>'[6]Зведена (субвенції з ОБ) '!BB50</f>
        <v>0</v>
      </c>
      <c r="BC29" s="341">
        <f>'[6]Зведена (субвенції з ОБ) '!BC50</f>
        <v>929964</v>
      </c>
      <c r="BD29" s="341">
        <f>'[6]Зведена (субвенції з ОБ) '!BD50</f>
        <v>0</v>
      </c>
      <c r="BE29" s="341">
        <f>'[6]Зведена (субвенції з ОБ) '!BE50</f>
        <v>0</v>
      </c>
      <c r="BF29" s="341">
        <f>'[6]Зведена (субвенції з ОБ) '!BF50</f>
        <v>929964</v>
      </c>
      <c r="BG29" s="341">
        <f>'[6]Зведена (субвенції з ОБ) '!BG50</f>
        <v>0</v>
      </c>
      <c r="BH29" s="341">
        <f>'[6]Зведена (субвенції з ОБ) '!BH50</f>
        <v>929964</v>
      </c>
      <c r="BI29" s="341">
        <f>'[6]Зведена (субвенції з ОБ) '!BI50</f>
        <v>0</v>
      </c>
      <c r="BJ29" s="341">
        <f>'[6]Зведена (субвенції з ОБ) '!BJ50</f>
        <v>0</v>
      </c>
      <c r="BK29" s="341">
        <f>'[6]Зведена (субвенції з ОБ) '!BK50</f>
        <v>929964</v>
      </c>
      <c r="BL29" s="341">
        <f>'[6]Зведена (субвенції з ОБ) '!BL50</f>
        <v>929964</v>
      </c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203"/>
      <c r="CP29" s="203"/>
      <c r="CQ29" s="203"/>
      <c r="CR29" s="203"/>
      <c r="CS29" s="203"/>
      <c r="CT29" s="203"/>
      <c r="CU29" s="203"/>
      <c r="CV29" s="203"/>
      <c r="CW29" s="203"/>
      <c r="CX29" s="203"/>
      <c r="CY29" s="203"/>
      <c r="CZ29" s="203"/>
      <c r="DA29" s="203"/>
      <c r="DB29" s="203"/>
      <c r="DC29" s="203"/>
      <c r="DD29" s="203"/>
      <c r="DE29" s="203"/>
      <c r="DF29" s="203"/>
      <c r="DG29" s="203"/>
      <c r="DH29" s="203"/>
      <c r="DI29" s="203"/>
      <c r="DJ29" s="203"/>
      <c r="DK29" s="203"/>
      <c r="DL29" s="203"/>
      <c r="DM29" s="203"/>
      <c r="DN29" s="203"/>
      <c r="DO29" s="203"/>
      <c r="DP29" s="203"/>
      <c r="DQ29" s="203"/>
      <c r="DR29" s="203"/>
      <c r="DS29" s="203"/>
      <c r="DT29" s="203"/>
      <c r="DU29" s="203"/>
      <c r="DV29" s="203"/>
      <c r="DW29" s="203"/>
      <c r="DX29" s="203"/>
      <c r="DY29" s="203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3"/>
      <c r="EN29" s="203"/>
      <c r="EO29" s="203"/>
      <c r="EP29" s="203"/>
      <c r="EQ29" s="203"/>
      <c r="ER29" s="203"/>
      <c r="ES29" s="203"/>
      <c r="ET29" s="203"/>
      <c r="EU29" s="203"/>
      <c r="EV29" s="203"/>
      <c r="EW29" s="203"/>
      <c r="EX29" s="203"/>
      <c r="EY29" s="203"/>
      <c r="EZ29" s="203"/>
      <c r="FA29" s="203"/>
      <c r="FB29" s="203"/>
      <c r="FC29" s="203"/>
      <c r="FD29" s="203"/>
      <c r="FE29" s="203"/>
      <c r="FF29" s="203"/>
      <c r="FG29" s="203"/>
      <c r="FH29" s="203"/>
      <c r="FI29" s="203"/>
      <c r="FJ29" s="203"/>
      <c r="FK29" s="203"/>
      <c r="FL29" s="203"/>
      <c r="FM29" s="203"/>
      <c r="FN29" s="203"/>
      <c r="FO29" s="203"/>
      <c r="FP29" s="203"/>
      <c r="FQ29" s="203"/>
      <c r="FR29" s="203"/>
      <c r="FS29" s="203"/>
      <c r="FT29" s="203"/>
      <c r="FU29" s="203"/>
      <c r="FV29" s="203"/>
      <c r="FW29" s="203"/>
      <c r="FX29" s="203"/>
      <c r="FY29" s="203"/>
      <c r="FZ29" s="203"/>
      <c r="GA29" s="203"/>
      <c r="GB29" s="203"/>
      <c r="GC29" s="203"/>
      <c r="GD29" s="203"/>
      <c r="GE29" s="203"/>
      <c r="GF29" s="203"/>
      <c r="GG29" s="203"/>
      <c r="GH29" s="203"/>
      <c r="GI29" s="203"/>
      <c r="GJ29" s="203"/>
      <c r="GK29" s="203"/>
      <c r="GL29" s="203"/>
      <c r="GM29" s="203"/>
      <c r="GN29" s="203"/>
      <c r="GO29" s="203"/>
      <c r="GP29" s="203"/>
      <c r="GQ29" s="203"/>
      <c r="GR29" s="203"/>
      <c r="GS29" s="203"/>
      <c r="GT29" s="203"/>
      <c r="GU29" s="203"/>
      <c r="GV29" s="203"/>
      <c r="GW29" s="203"/>
      <c r="GX29" s="203"/>
      <c r="GY29" s="203"/>
      <c r="GZ29" s="203"/>
      <c r="HA29" s="203"/>
      <c r="HB29" s="203"/>
      <c r="HC29" s="203"/>
      <c r="HD29" s="203"/>
      <c r="HE29" s="203"/>
      <c r="HF29" s="203"/>
      <c r="HG29" s="203"/>
      <c r="HH29" s="203"/>
      <c r="HI29" s="203"/>
      <c r="HJ29" s="203"/>
      <c r="HK29" s="203"/>
      <c r="HL29" s="203"/>
      <c r="HM29" s="203"/>
      <c r="HN29" s="203"/>
      <c r="HO29" s="203"/>
      <c r="HP29" s="203"/>
      <c r="HQ29" s="203"/>
      <c r="HR29" s="203"/>
      <c r="HS29" s="203"/>
      <c r="HT29" s="203"/>
      <c r="HU29" s="203"/>
      <c r="HV29" s="203"/>
      <c r="HW29" s="203"/>
      <c r="HX29" s="203"/>
      <c r="HY29" s="203"/>
      <c r="HZ29" s="203"/>
      <c r="IA29" s="203"/>
      <c r="IB29" s="203"/>
      <c r="IC29" s="203"/>
      <c r="ID29" s="203"/>
      <c r="IE29" s="203"/>
      <c r="IF29" s="203"/>
      <c r="IG29" s="203"/>
      <c r="IH29" s="203"/>
      <c r="II29" s="203"/>
      <c r="IJ29" s="203"/>
      <c r="IK29" s="203"/>
      <c r="IL29" s="203"/>
      <c r="IM29" s="203"/>
      <c r="IN29" s="203"/>
      <c r="IO29" s="203"/>
      <c r="IP29" s="203"/>
      <c r="IQ29" s="203"/>
      <c r="IR29" s="203"/>
      <c r="IS29" s="203"/>
      <c r="IT29" s="203"/>
      <c r="IU29" s="203"/>
      <c r="IV29" s="203"/>
    </row>
    <row r="30" spans="1:256" ht="91.9" customHeight="1">
      <c r="A30" s="331"/>
      <c r="B30" s="71" t="s">
        <v>840</v>
      </c>
      <c r="C30" s="340">
        <f t="shared" si="0"/>
        <v>435553</v>
      </c>
      <c r="D30" s="341">
        <f>'[6]Зведена (субвенції з ОБ) '!D51</f>
        <v>0</v>
      </c>
      <c r="E30" s="341">
        <f>'[6]Зведена (субвенції з ОБ) '!E51</f>
        <v>0</v>
      </c>
      <c r="F30" s="341">
        <f>'[6]Зведена (субвенції з ОБ) '!F51</f>
        <v>0</v>
      </c>
      <c r="G30" s="341">
        <f>'[6]Зведена (субвенції з ОБ) '!G51</f>
        <v>0</v>
      </c>
      <c r="H30" s="341">
        <f>'[6]Зведена (субвенції з ОБ) '!H51</f>
        <v>0</v>
      </c>
      <c r="I30" s="341">
        <f>'[6]Зведена (субвенції з ОБ) '!I51</f>
        <v>0</v>
      </c>
      <c r="J30" s="341">
        <f>'[6]Зведена (субвенції з ОБ) '!J51</f>
        <v>0</v>
      </c>
      <c r="K30" s="341">
        <f>'[6]Зведена (субвенції з ОБ) '!K51</f>
        <v>0</v>
      </c>
      <c r="L30" s="341">
        <f>'[6]Зведена (субвенції з ОБ) '!L51</f>
        <v>0</v>
      </c>
      <c r="M30" s="341">
        <f>'[6]Зведена (субвенції з ОБ) '!M51</f>
        <v>0</v>
      </c>
      <c r="N30" s="341">
        <f>'[6]Зведена (субвенції з ОБ) '!N51</f>
        <v>0</v>
      </c>
      <c r="O30" s="341">
        <f>'[6]Зведена (субвенції з ОБ) '!O51</f>
        <v>0</v>
      </c>
      <c r="P30" s="341">
        <f>'[6]Зведена (субвенції з ОБ) '!P51</f>
        <v>0</v>
      </c>
      <c r="Q30" s="341">
        <f>'[6]Зведена (субвенції з ОБ) '!Q51</f>
        <v>0</v>
      </c>
      <c r="R30" s="341">
        <f>'[6]Зведена (субвенції з ОБ) '!R51</f>
        <v>0</v>
      </c>
      <c r="S30" s="341">
        <f>'[6]Зведена (субвенції з ОБ) '!S51</f>
        <v>0</v>
      </c>
      <c r="T30" s="341">
        <f>'[6]Зведена (субвенції з ОБ) '!T51</f>
        <v>0</v>
      </c>
      <c r="U30" s="341">
        <f>'[6]Зведена (субвенції з ОБ) '!U51</f>
        <v>0</v>
      </c>
      <c r="V30" s="341">
        <f>'[6]Зведена (субвенції з ОБ) '!V51</f>
        <v>0</v>
      </c>
      <c r="W30" s="341">
        <f>'[6]Зведена (субвенції з ОБ) '!W51</f>
        <v>0</v>
      </c>
      <c r="X30" s="341">
        <f>'[6]Зведена (субвенції з ОБ) '!X51</f>
        <v>435553</v>
      </c>
      <c r="Y30" s="341">
        <f>'[6]Зведена (субвенції з ОБ) '!Y51</f>
        <v>435553</v>
      </c>
      <c r="Z30" s="341">
        <f>'[6]Зведена (субвенції з ОБ) '!Z51</f>
        <v>0</v>
      </c>
      <c r="AA30" s="341">
        <f>'[6]Зведена (субвенції з ОБ) '!AA51</f>
        <v>0</v>
      </c>
      <c r="AB30" s="341">
        <f>'[6]Зведена (субвенції з ОБ) '!AB51</f>
        <v>435553</v>
      </c>
      <c r="AC30" s="341">
        <f>'[6]Зведена (субвенції з ОБ) '!AC51</f>
        <v>0</v>
      </c>
      <c r="AD30" s="341">
        <f>'[6]Зведена (субвенції з ОБ) '!AD51</f>
        <v>435553</v>
      </c>
      <c r="AE30" s="341">
        <f>'[6]Зведена (субвенції з ОБ) '!AE51</f>
        <v>0</v>
      </c>
      <c r="AF30" s="341">
        <f>'[6]Зведена (субвенції з ОБ) '!AF51</f>
        <v>0</v>
      </c>
      <c r="AG30" s="341">
        <f>'[6]Зведена (субвенції з ОБ) '!AG51</f>
        <v>435553</v>
      </c>
      <c r="AH30" s="341">
        <f>'[6]Зведена (субвенції з ОБ) '!AH51</f>
        <v>0</v>
      </c>
      <c r="AI30" s="341">
        <f>'[6]Зведена (субвенції з ОБ) '!AI51</f>
        <v>435553</v>
      </c>
      <c r="AJ30" s="341">
        <f>'[6]Зведена (субвенції з ОБ) '!AJ51</f>
        <v>0</v>
      </c>
      <c r="AK30" s="341">
        <f>'[6]Зведена (субвенції з ОБ) '!AK51</f>
        <v>0</v>
      </c>
      <c r="AL30" s="341">
        <f>'[6]Зведена (субвенції з ОБ) '!AL51</f>
        <v>435553</v>
      </c>
      <c r="AM30" s="341">
        <f>'[6]Зведена (субвенції з ОБ) '!AM51</f>
        <v>0</v>
      </c>
      <c r="AN30" s="341">
        <f>'[6]Зведена (субвенції з ОБ) '!AN51</f>
        <v>435553</v>
      </c>
      <c r="AO30" s="341">
        <f>'[6]Зведена (субвенції з ОБ) '!AO51</f>
        <v>0</v>
      </c>
      <c r="AP30" s="341">
        <f>'[6]Зведена (субвенції з ОБ) '!AP51</f>
        <v>0</v>
      </c>
      <c r="AQ30" s="341">
        <f>'[6]Зведена (субвенції з ОБ) '!AQ51</f>
        <v>435553</v>
      </c>
      <c r="AR30" s="341">
        <f>'[6]Зведена (субвенції з ОБ) '!AR51</f>
        <v>0</v>
      </c>
      <c r="AS30" s="341">
        <f>'[6]Зведена (субвенції з ОБ) '!AS51</f>
        <v>435553</v>
      </c>
      <c r="AT30" s="341">
        <f>'[6]Зведена (субвенції з ОБ) '!AT51</f>
        <v>0</v>
      </c>
      <c r="AU30" s="341">
        <f>'[6]Зведена (субвенції з ОБ) '!AU51</f>
        <v>0</v>
      </c>
      <c r="AV30" s="341">
        <f>'[6]Зведена (субвенції з ОБ) '!AV51</f>
        <v>435553</v>
      </c>
      <c r="AW30" s="341">
        <f>'[6]Зведена (субвенції з ОБ) '!AW51</f>
        <v>0</v>
      </c>
      <c r="AX30" s="341">
        <f>'[6]Зведена (субвенції з ОБ) '!AX51</f>
        <v>435553</v>
      </c>
      <c r="AY30" s="341">
        <f>'[6]Зведена (субвенції з ОБ) '!AY51</f>
        <v>0</v>
      </c>
      <c r="AZ30" s="341">
        <f>'[6]Зведена (субвенції з ОБ) '!AZ51</f>
        <v>0</v>
      </c>
      <c r="BA30" s="341">
        <f>'[6]Зведена (субвенції з ОБ) '!BA51</f>
        <v>435553</v>
      </c>
      <c r="BB30" s="341">
        <f>'[6]Зведена (субвенції з ОБ) '!BB51</f>
        <v>0</v>
      </c>
      <c r="BC30" s="341">
        <f>'[6]Зведена (субвенції з ОБ) '!BC51</f>
        <v>435553</v>
      </c>
      <c r="BD30" s="341">
        <f>'[6]Зведена (субвенції з ОБ) '!BD51</f>
        <v>0</v>
      </c>
      <c r="BE30" s="341">
        <f>'[6]Зведена (субвенції з ОБ) '!BE51</f>
        <v>0</v>
      </c>
      <c r="BF30" s="341">
        <f>'[6]Зведена (субвенції з ОБ) '!BF51</f>
        <v>435553</v>
      </c>
      <c r="BG30" s="341">
        <f>'[6]Зведена (субвенції з ОБ) '!BG51</f>
        <v>0</v>
      </c>
      <c r="BH30" s="341">
        <f>'[6]Зведена (субвенції з ОБ) '!BH51</f>
        <v>435553</v>
      </c>
      <c r="BI30" s="341">
        <f>'[6]Зведена (субвенції з ОБ) '!BI51</f>
        <v>0</v>
      </c>
      <c r="BJ30" s="341">
        <f>'[6]Зведена (субвенції з ОБ) '!BJ51</f>
        <v>0</v>
      </c>
      <c r="BK30" s="341">
        <f>'[6]Зведена (субвенції з ОБ) '!BK51</f>
        <v>435553</v>
      </c>
      <c r="BL30" s="341">
        <f>'[6]Зведена (субвенції з ОБ) '!BL51</f>
        <v>435553</v>
      </c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3"/>
      <c r="DI30" s="203"/>
      <c r="DJ30" s="203"/>
      <c r="DK30" s="203"/>
      <c r="DL30" s="203"/>
      <c r="DM30" s="203"/>
      <c r="DN30" s="203"/>
      <c r="DO30" s="203"/>
      <c r="DP30" s="203"/>
      <c r="DQ30" s="203"/>
      <c r="DR30" s="203"/>
      <c r="DS30" s="203"/>
      <c r="DT30" s="203"/>
      <c r="DU30" s="203"/>
      <c r="DV30" s="203"/>
      <c r="DW30" s="203"/>
      <c r="DX30" s="203"/>
      <c r="DY30" s="203"/>
      <c r="DZ30" s="203"/>
      <c r="EA30" s="203"/>
      <c r="EB30" s="203"/>
      <c r="EC30" s="203"/>
      <c r="ED30" s="203"/>
      <c r="EE30" s="203"/>
      <c r="EF30" s="203"/>
      <c r="EG30" s="203"/>
      <c r="EH30" s="203"/>
      <c r="EI30" s="203"/>
      <c r="EJ30" s="203"/>
      <c r="EK30" s="203"/>
      <c r="EL30" s="203"/>
      <c r="EM30" s="203"/>
      <c r="EN30" s="203"/>
      <c r="EO30" s="203"/>
      <c r="EP30" s="203"/>
      <c r="EQ30" s="203"/>
      <c r="ER30" s="203"/>
      <c r="ES30" s="203"/>
      <c r="ET30" s="203"/>
      <c r="EU30" s="203"/>
      <c r="EV30" s="203"/>
      <c r="EW30" s="203"/>
      <c r="EX30" s="203"/>
      <c r="EY30" s="203"/>
      <c r="EZ30" s="203"/>
      <c r="FA30" s="203"/>
      <c r="FB30" s="203"/>
      <c r="FC30" s="203"/>
      <c r="FD30" s="203"/>
      <c r="FE30" s="203"/>
      <c r="FF30" s="203"/>
      <c r="FG30" s="203"/>
      <c r="FH30" s="203"/>
      <c r="FI30" s="203"/>
      <c r="FJ30" s="203"/>
      <c r="FK30" s="203"/>
      <c r="FL30" s="203"/>
      <c r="FM30" s="203"/>
      <c r="FN30" s="203"/>
      <c r="FO30" s="203"/>
      <c r="FP30" s="203"/>
      <c r="FQ30" s="203"/>
      <c r="FR30" s="203"/>
      <c r="FS30" s="203"/>
      <c r="FT30" s="203"/>
      <c r="FU30" s="203"/>
      <c r="FV30" s="203"/>
      <c r="FW30" s="203"/>
      <c r="FX30" s="203"/>
      <c r="FY30" s="203"/>
      <c r="FZ30" s="203"/>
      <c r="GA30" s="203"/>
      <c r="GB30" s="203"/>
      <c r="GC30" s="203"/>
      <c r="GD30" s="203"/>
      <c r="GE30" s="203"/>
      <c r="GF30" s="203"/>
      <c r="GG30" s="203"/>
      <c r="GH30" s="203"/>
      <c r="GI30" s="203"/>
      <c r="GJ30" s="203"/>
      <c r="GK30" s="203"/>
      <c r="GL30" s="203"/>
      <c r="GM30" s="203"/>
      <c r="GN30" s="203"/>
      <c r="GO30" s="203"/>
      <c r="GP30" s="203"/>
      <c r="GQ30" s="203"/>
      <c r="GR30" s="203"/>
      <c r="GS30" s="203"/>
      <c r="GT30" s="203"/>
      <c r="GU30" s="203"/>
      <c r="GV30" s="203"/>
      <c r="GW30" s="203"/>
      <c r="GX30" s="203"/>
      <c r="GY30" s="203"/>
      <c r="GZ30" s="203"/>
      <c r="HA30" s="203"/>
      <c r="HB30" s="203"/>
      <c r="HC30" s="203"/>
      <c r="HD30" s="203"/>
      <c r="HE30" s="203"/>
      <c r="HF30" s="203"/>
      <c r="HG30" s="203"/>
      <c r="HH30" s="203"/>
      <c r="HI30" s="203"/>
      <c r="HJ30" s="203"/>
      <c r="HK30" s="203"/>
      <c r="HL30" s="203"/>
      <c r="HM30" s="203"/>
      <c r="HN30" s="203"/>
      <c r="HO30" s="203"/>
      <c r="HP30" s="203"/>
      <c r="HQ30" s="203"/>
      <c r="HR30" s="203"/>
      <c r="HS30" s="203"/>
      <c r="HT30" s="203"/>
      <c r="HU30" s="203"/>
      <c r="HV30" s="203"/>
      <c r="HW30" s="203"/>
      <c r="HX30" s="203"/>
      <c r="HY30" s="203"/>
      <c r="HZ30" s="203"/>
      <c r="IA30" s="203"/>
      <c r="IB30" s="203"/>
      <c r="IC30" s="203"/>
      <c r="ID30" s="203"/>
      <c r="IE30" s="203"/>
      <c r="IF30" s="203"/>
      <c r="IG30" s="203"/>
      <c r="IH30" s="203"/>
      <c r="II30" s="203"/>
      <c r="IJ30" s="203"/>
      <c r="IK30" s="203"/>
      <c r="IL30" s="203"/>
      <c r="IM30" s="203"/>
      <c r="IN30" s="203"/>
      <c r="IO30" s="203"/>
      <c r="IP30" s="203"/>
      <c r="IQ30" s="203"/>
      <c r="IR30" s="203"/>
      <c r="IS30" s="203"/>
      <c r="IT30" s="203"/>
      <c r="IU30" s="203"/>
      <c r="IV30" s="203"/>
    </row>
    <row r="31" spans="1:256" ht="70.900000000000006" customHeight="1">
      <c r="A31" s="331"/>
      <c r="B31" s="71" t="s">
        <v>841</v>
      </c>
      <c r="C31" s="340">
        <f t="shared" si="0"/>
        <v>482924</v>
      </c>
      <c r="D31" s="341">
        <f>'[6]Зведена (субвенції з ОБ) '!D52</f>
        <v>0</v>
      </c>
      <c r="E31" s="341">
        <f>'[6]Зведена (субвенції з ОБ) '!E52</f>
        <v>0</v>
      </c>
      <c r="F31" s="341">
        <f>'[6]Зведена (субвенції з ОБ) '!F52</f>
        <v>0</v>
      </c>
      <c r="G31" s="341">
        <f>'[6]Зведена (субвенції з ОБ) '!G52</f>
        <v>0</v>
      </c>
      <c r="H31" s="341">
        <f>'[6]Зведена (субвенції з ОБ) '!H52</f>
        <v>0</v>
      </c>
      <c r="I31" s="341">
        <f>'[6]Зведена (субвенції з ОБ) '!I52</f>
        <v>0</v>
      </c>
      <c r="J31" s="341">
        <f>'[6]Зведена (субвенції з ОБ) '!J52</f>
        <v>0</v>
      </c>
      <c r="K31" s="341">
        <f>'[6]Зведена (субвенції з ОБ) '!K52</f>
        <v>0</v>
      </c>
      <c r="L31" s="341">
        <f>'[6]Зведена (субвенції з ОБ) '!L52</f>
        <v>0</v>
      </c>
      <c r="M31" s="341">
        <f>'[6]Зведена (субвенції з ОБ) '!M52</f>
        <v>0</v>
      </c>
      <c r="N31" s="341">
        <f>'[6]Зведена (субвенції з ОБ) '!N52</f>
        <v>0</v>
      </c>
      <c r="O31" s="341">
        <f>'[6]Зведена (субвенції з ОБ) '!O52</f>
        <v>0</v>
      </c>
      <c r="P31" s="341">
        <f>'[6]Зведена (субвенції з ОБ) '!P52</f>
        <v>0</v>
      </c>
      <c r="Q31" s="341">
        <f>'[6]Зведена (субвенції з ОБ) '!Q52</f>
        <v>0</v>
      </c>
      <c r="R31" s="341">
        <f>'[6]Зведена (субвенції з ОБ) '!R52</f>
        <v>0</v>
      </c>
      <c r="S31" s="341">
        <f>'[6]Зведена (субвенції з ОБ) '!S52</f>
        <v>0</v>
      </c>
      <c r="T31" s="341">
        <f>'[6]Зведена (субвенції з ОБ) '!T52</f>
        <v>0</v>
      </c>
      <c r="U31" s="341">
        <f>'[6]Зведена (субвенції з ОБ) '!U52</f>
        <v>0</v>
      </c>
      <c r="V31" s="341">
        <f>'[6]Зведена (субвенції з ОБ) '!V52</f>
        <v>0</v>
      </c>
      <c r="W31" s="341">
        <f>'[6]Зведена (субвенції з ОБ) '!W52</f>
        <v>0</v>
      </c>
      <c r="X31" s="341">
        <f>'[6]Зведена (субвенції з ОБ) '!X52</f>
        <v>482924</v>
      </c>
      <c r="Y31" s="341">
        <f>'[6]Зведена (субвенції з ОБ) '!Y52</f>
        <v>482924</v>
      </c>
      <c r="Z31" s="341">
        <f>'[6]Зведена (субвенції з ОБ) '!Z52</f>
        <v>0</v>
      </c>
      <c r="AA31" s="341">
        <f>'[6]Зведена (субвенції з ОБ) '!AA52</f>
        <v>0</v>
      </c>
      <c r="AB31" s="341">
        <f>'[6]Зведена (субвенції з ОБ) '!AB52</f>
        <v>482924</v>
      </c>
      <c r="AC31" s="341">
        <f>'[6]Зведена (субвенції з ОБ) '!AC52</f>
        <v>0</v>
      </c>
      <c r="AD31" s="341">
        <f>'[6]Зведена (субвенції з ОБ) '!AD52</f>
        <v>482924</v>
      </c>
      <c r="AE31" s="341">
        <f>'[6]Зведена (субвенції з ОБ) '!AE52</f>
        <v>0</v>
      </c>
      <c r="AF31" s="341">
        <f>'[6]Зведена (субвенції з ОБ) '!AF52</f>
        <v>0</v>
      </c>
      <c r="AG31" s="341">
        <f>'[6]Зведена (субвенції з ОБ) '!AG52</f>
        <v>482924</v>
      </c>
      <c r="AH31" s="341">
        <f>'[6]Зведена (субвенції з ОБ) '!AH52</f>
        <v>0</v>
      </c>
      <c r="AI31" s="341">
        <f>'[6]Зведена (субвенції з ОБ) '!AI52</f>
        <v>482924</v>
      </c>
      <c r="AJ31" s="341">
        <f>'[6]Зведена (субвенції з ОБ) '!AJ52</f>
        <v>0</v>
      </c>
      <c r="AK31" s="341">
        <f>'[6]Зведена (субвенції з ОБ) '!AK52</f>
        <v>0</v>
      </c>
      <c r="AL31" s="341">
        <f>'[6]Зведена (субвенції з ОБ) '!AL52</f>
        <v>482924</v>
      </c>
      <c r="AM31" s="341">
        <f>'[6]Зведена (субвенції з ОБ) '!AM52</f>
        <v>0</v>
      </c>
      <c r="AN31" s="341">
        <f>'[6]Зведена (субвенції з ОБ) '!AN52</f>
        <v>482924</v>
      </c>
      <c r="AO31" s="341">
        <f>'[6]Зведена (субвенції з ОБ) '!AO52</f>
        <v>0</v>
      </c>
      <c r="AP31" s="341">
        <f>'[6]Зведена (субвенції з ОБ) '!AP52</f>
        <v>0</v>
      </c>
      <c r="AQ31" s="341">
        <f>'[6]Зведена (субвенції з ОБ) '!AQ52</f>
        <v>482924</v>
      </c>
      <c r="AR31" s="341">
        <f>'[6]Зведена (субвенції з ОБ) '!AR52</f>
        <v>0</v>
      </c>
      <c r="AS31" s="341">
        <f>'[6]Зведена (субвенції з ОБ) '!AS52</f>
        <v>482924</v>
      </c>
      <c r="AT31" s="341">
        <f>'[6]Зведена (субвенції з ОБ) '!AT52</f>
        <v>0</v>
      </c>
      <c r="AU31" s="341">
        <f>'[6]Зведена (субвенції з ОБ) '!AU52</f>
        <v>0</v>
      </c>
      <c r="AV31" s="341">
        <f>'[6]Зведена (субвенції з ОБ) '!AV52</f>
        <v>482924</v>
      </c>
      <c r="AW31" s="341">
        <f>'[6]Зведена (субвенції з ОБ) '!AW52</f>
        <v>0</v>
      </c>
      <c r="AX31" s="341">
        <f>'[6]Зведена (субвенції з ОБ) '!AX52</f>
        <v>482924</v>
      </c>
      <c r="AY31" s="341">
        <f>'[6]Зведена (субвенції з ОБ) '!AY52</f>
        <v>0</v>
      </c>
      <c r="AZ31" s="341">
        <f>'[6]Зведена (субвенції з ОБ) '!AZ52</f>
        <v>0</v>
      </c>
      <c r="BA31" s="341">
        <f>'[6]Зведена (субвенції з ОБ) '!BA52</f>
        <v>482924</v>
      </c>
      <c r="BB31" s="341">
        <f>'[6]Зведена (субвенції з ОБ) '!BB52</f>
        <v>0</v>
      </c>
      <c r="BC31" s="341">
        <f>'[6]Зведена (субвенції з ОБ) '!BC52</f>
        <v>482924</v>
      </c>
      <c r="BD31" s="341">
        <f>'[6]Зведена (субвенції з ОБ) '!BD52</f>
        <v>0</v>
      </c>
      <c r="BE31" s="341">
        <f>'[6]Зведена (субвенції з ОБ) '!BE52</f>
        <v>0</v>
      </c>
      <c r="BF31" s="341">
        <f>'[6]Зведена (субвенції з ОБ) '!BF52</f>
        <v>482924</v>
      </c>
      <c r="BG31" s="341">
        <f>'[6]Зведена (субвенції з ОБ) '!BG52</f>
        <v>0</v>
      </c>
      <c r="BH31" s="341">
        <f>'[6]Зведена (субвенції з ОБ) '!BH52</f>
        <v>482924</v>
      </c>
      <c r="BI31" s="341">
        <f>'[6]Зведена (субвенції з ОБ) '!BI52</f>
        <v>0</v>
      </c>
      <c r="BJ31" s="341">
        <f>'[6]Зведена (субвенції з ОБ) '!BJ52</f>
        <v>0</v>
      </c>
      <c r="BK31" s="341">
        <f>'[6]Зведена (субвенції з ОБ) '!BK52</f>
        <v>482924</v>
      </c>
      <c r="BL31" s="341">
        <f>'[6]Зведена (субвенції з ОБ) '!BL52</f>
        <v>482924</v>
      </c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3"/>
      <c r="BX31" s="203"/>
      <c r="BY31" s="203"/>
      <c r="BZ31" s="203"/>
      <c r="CA31" s="203"/>
      <c r="CB31" s="203"/>
      <c r="CC31" s="203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3"/>
      <c r="CZ31" s="203"/>
      <c r="DA31" s="203"/>
      <c r="DB31" s="203"/>
      <c r="DC31" s="203"/>
      <c r="DD31" s="203"/>
      <c r="DE31" s="203"/>
      <c r="DF31" s="203"/>
      <c r="DG31" s="203"/>
      <c r="DH31" s="203"/>
      <c r="DI31" s="203"/>
      <c r="DJ31" s="203"/>
      <c r="DK31" s="203"/>
      <c r="DL31" s="203"/>
      <c r="DM31" s="203"/>
      <c r="DN31" s="203"/>
      <c r="DO31" s="203"/>
      <c r="DP31" s="203"/>
      <c r="DQ31" s="203"/>
      <c r="DR31" s="203"/>
      <c r="DS31" s="203"/>
      <c r="DT31" s="203"/>
      <c r="DU31" s="203"/>
      <c r="DV31" s="203"/>
      <c r="DW31" s="203"/>
      <c r="DX31" s="203"/>
      <c r="DY31" s="203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3"/>
      <c r="EN31" s="203"/>
      <c r="EO31" s="203"/>
      <c r="EP31" s="203"/>
      <c r="EQ31" s="203"/>
      <c r="ER31" s="203"/>
      <c r="ES31" s="203"/>
      <c r="ET31" s="203"/>
      <c r="EU31" s="203"/>
      <c r="EV31" s="203"/>
      <c r="EW31" s="203"/>
      <c r="EX31" s="203"/>
      <c r="EY31" s="203"/>
      <c r="EZ31" s="203"/>
      <c r="FA31" s="203"/>
      <c r="FB31" s="203"/>
      <c r="FC31" s="203"/>
      <c r="FD31" s="203"/>
      <c r="FE31" s="203"/>
      <c r="FF31" s="203"/>
      <c r="FG31" s="203"/>
      <c r="FH31" s="203"/>
      <c r="FI31" s="203"/>
      <c r="FJ31" s="203"/>
      <c r="FK31" s="203"/>
      <c r="FL31" s="203"/>
      <c r="FM31" s="203"/>
      <c r="FN31" s="203"/>
      <c r="FO31" s="203"/>
      <c r="FP31" s="203"/>
      <c r="FQ31" s="203"/>
      <c r="FR31" s="203"/>
      <c r="FS31" s="203"/>
      <c r="FT31" s="203"/>
      <c r="FU31" s="203"/>
      <c r="FV31" s="203"/>
      <c r="FW31" s="203"/>
      <c r="FX31" s="203"/>
      <c r="FY31" s="203"/>
      <c r="FZ31" s="203"/>
      <c r="GA31" s="203"/>
      <c r="GB31" s="203"/>
      <c r="GC31" s="203"/>
      <c r="GD31" s="203"/>
      <c r="GE31" s="203"/>
      <c r="GF31" s="203"/>
      <c r="GG31" s="203"/>
      <c r="GH31" s="203"/>
      <c r="GI31" s="203"/>
      <c r="GJ31" s="203"/>
      <c r="GK31" s="203"/>
      <c r="GL31" s="203"/>
      <c r="GM31" s="203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03"/>
      <c r="HK31" s="203"/>
      <c r="HL31" s="203"/>
      <c r="HM31" s="203"/>
      <c r="HN31" s="203"/>
      <c r="HO31" s="203"/>
      <c r="HP31" s="203"/>
      <c r="HQ31" s="203"/>
      <c r="HR31" s="203"/>
      <c r="HS31" s="203"/>
      <c r="HT31" s="203"/>
      <c r="HU31" s="203"/>
      <c r="HV31" s="203"/>
      <c r="HW31" s="203"/>
      <c r="HX31" s="203"/>
      <c r="HY31" s="203"/>
      <c r="HZ31" s="203"/>
      <c r="IA31" s="203"/>
      <c r="IB31" s="203"/>
      <c r="IC31" s="203"/>
      <c r="ID31" s="203"/>
      <c r="IE31" s="203"/>
      <c r="IF31" s="203"/>
      <c r="IG31" s="203"/>
      <c r="IH31" s="203"/>
      <c r="II31" s="203"/>
      <c r="IJ31" s="203"/>
      <c r="IK31" s="203"/>
      <c r="IL31" s="203"/>
      <c r="IM31" s="203"/>
      <c r="IN31" s="203"/>
      <c r="IO31" s="203"/>
      <c r="IP31" s="203"/>
      <c r="IQ31" s="203"/>
      <c r="IR31" s="203"/>
      <c r="IS31" s="203"/>
      <c r="IT31" s="203"/>
      <c r="IU31" s="203"/>
      <c r="IV31" s="203"/>
    </row>
    <row r="32" spans="1:256" ht="43.15" customHeight="1">
      <c r="A32" s="335" t="s">
        <v>842</v>
      </c>
      <c r="B32" s="345" t="s">
        <v>843</v>
      </c>
      <c r="C32" s="337">
        <f t="shared" si="0"/>
        <v>10000000</v>
      </c>
      <c r="D32" s="338">
        <f>D33+D34</f>
        <v>0</v>
      </c>
      <c r="E32" s="338">
        <f t="shared" ref="E32:BL32" si="11">E33+E34</f>
        <v>0</v>
      </c>
      <c r="F32" s="338">
        <f t="shared" si="11"/>
        <v>0</v>
      </c>
      <c r="G32" s="338">
        <f t="shared" si="11"/>
        <v>0</v>
      </c>
      <c r="H32" s="338">
        <f t="shared" si="11"/>
        <v>0</v>
      </c>
      <c r="I32" s="338">
        <f t="shared" si="11"/>
        <v>0</v>
      </c>
      <c r="J32" s="338">
        <f t="shared" si="11"/>
        <v>0</v>
      </c>
      <c r="K32" s="338">
        <f t="shared" si="11"/>
        <v>0</v>
      </c>
      <c r="L32" s="338">
        <f t="shared" si="11"/>
        <v>0</v>
      </c>
      <c r="M32" s="338">
        <f t="shared" si="11"/>
        <v>0</v>
      </c>
      <c r="N32" s="338">
        <f t="shared" si="11"/>
        <v>0</v>
      </c>
      <c r="O32" s="338">
        <f t="shared" si="11"/>
        <v>0</v>
      </c>
      <c r="P32" s="338">
        <f t="shared" si="11"/>
        <v>0</v>
      </c>
      <c r="Q32" s="338">
        <f t="shared" si="11"/>
        <v>0</v>
      </c>
      <c r="R32" s="338">
        <f t="shared" si="11"/>
        <v>0</v>
      </c>
      <c r="S32" s="338">
        <f t="shared" si="11"/>
        <v>0</v>
      </c>
      <c r="T32" s="338">
        <f t="shared" si="11"/>
        <v>0</v>
      </c>
      <c r="U32" s="338">
        <f t="shared" si="11"/>
        <v>0</v>
      </c>
      <c r="V32" s="338">
        <f t="shared" si="11"/>
        <v>0</v>
      </c>
      <c r="W32" s="338">
        <f t="shared" si="11"/>
        <v>0</v>
      </c>
      <c r="X32" s="338">
        <f t="shared" si="11"/>
        <v>1000000</v>
      </c>
      <c r="Y32" s="338">
        <f t="shared" si="11"/>
        <v>1000000</v>
      </c>
      <c r="Z32" s="338">
        <f t="shared" si="11"/>
        <v>0</v>
      </c>
      <c r="AA32" s="338">
        <f t="shared" si="11"/>
        <v>0</v>
      </c>
      <c r="AB32" s="338">
        <f t="shared" si="11"/>
        <v>1000000</v>
      </c>
      <c r="AC32" s="338">
        <f t="shared" si="11"/>
        <v>1800000</v>
      </c>
      <c r="AD32" s="338">
        <f t="shared" si="11"/>
        <v>2800000</v>
      </c>
      <c r="AE32" s="338">
        <f t="shared" si="11"/>
        <v>0</v>
      </c>
      <c r="AF32" s="338">
        <f t="shared" si="11"/>
        <v>0</v>
      </c>
      <c r="AG32" s="338">
        <f t="shared" si="11"/>
        <v>2800000</v>
      </c>
      <c r="AH32" s="338">
        <f t="shared" si="11"/>
        <v>4700000</v>
      </c>
      <c r="AI32" s="338">
        <f t="shared" si="11"/>
        <v>7500000</v>
      </c>
      <c r="AJ32" s="338">
        <f t="shared" si="11"/>
        <v>0</v>
      </c>
      <c r="AK32" s="338">
        <f t="shared" si="11"/>
        <v>0</v>
      </c>
      <c r="AL32" s="338">
        <f t="shared" si="11"/>
        <v>7500000</v>
      </c>
      <c r="AM32" s="338">
        <f t="shared" si="11"/>
        <v>2500000</v>
      </c>
      <c r="AN32" s="338">
        <f t="shared" si="11"/>
        <v>10000000</v>
      </c>
      <c r="AO32" s="338">
        <f t="shared" si="11"/>
        <v>0</v>
      </c>
      <c r="AP32" s="338">
        <f t="shared" si="11"/>
        <v>0</v>
      </c>
      <c r="AQ32" s="338">
        <f t="shared" si="11"/>
        <v>10000000</v>
      </c>
      <c r="AR32" s="338">
        <f t="shared" si="11"/>
        <v>0</v>
      </c>
      <c r="AS32" s="338">
        <f t="shared" si="11"/>
        <v>10000000</v>
      </c>
      <c r="AT32" s="338">
        <f t="shared" si="11"/>
        <v>0</v>
      </c>
      <c r="AU32" s="338">
        <f t="shared" si="11"/>
        <v>0</v>
      </c>
      <c r="AV32" s="338">
        <f t="shared" si="11"/>
        <v>10000000</v>
      </c>
      <c r="AW32" s="338">
        <f t="shared" si="11"/>
        <v>0</v>
      </c>
      <c r="AX32" s="338">
        <f t="shared" si="11"/>
        <v>10000000</v>
      </c>
      <c r="AY32" s="338">
        <f t="shared" si="11"/>
        <v>0</v>
      </c>
      <c r="AZ32" s="338">
        <f t="shared" si="11"/>
        <v>0</v>
      </c>
      <c r="BA32" s="338">
        <f t="shared" si="11"/>
        <v>10000000</v>
      </c>
      <c r="BB32" s="338">
        <f t="shared" si="11"/>
        <v>0</v>
      </c>
      <c r="BC32" s="338">
        <f t="shared" si="11"/>
        <v>10000000</v>
      </c>
      <c r="BD32" s="338">
        <f t="shared" si="11"/>
        <v>0</v>
      </c>
      <c r="BE32" s="338">
        <f t="shared" si="11"/>
        <v>0</v>
      </c>
      <c r="BF32" s="338">
        <f t="shared" si="11"/>
        <v>10000000</v>
      </c>
      <c r="BG32" s="338">
        <f t="shared" si="11"/>
        <v>0</v>
      </c>
      <c r="BH32" s="338">
        <f t="shared" si="11"/>
        <v>10000000</v>
      </c>
      <c r="BI32" s="338">
        <f t="shared" si="11"/>
        <v>0</v>
      </c>
      <c r="BJ32" s="338">
        <f t="shared" si="11"/>
        <v>0</v>
      </c>
      <c r="BK32" s="338">
        <f t="shared" si="11"/>
        <v>10000000</v>
      </c>
      <c r="BL32" s="338">
        <f t="shared" si="11"/>
        <v>10000000</v>
      </c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/>
      <c r="DK32" s="203"/>
      <c r="DL32" s="203"/>
      <c r="DM32" s="203"/>
      <c r="DN32" s="203"/>
      <c r="DO32" s="203"/>
      <c r="DP32" s="203"/>
      <c r="DQ32" s="203"/>
      <c r="DR32" s="203"/>
      <c r="DS32" s="203"/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3"/>
      <c r="FS32" s="203"/>
      <c r="FT32" s="203"/>
      <c r="FU32" s="203"/>
      <c r="FV32" s="203"/>
      <c r="FW32" s="203"/>
      <c r="FX32" s="203"/>
      <c r="FY32" s="203"/>
      <c r="FZ32" s="203"/>
      <c r="GA32" s="203"/>
      <c r="GB32" s="203"/>
      <c r="GC32" s="203"/>
      <c r="GD32" s="203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  <c r="GO32" s="203"/>
      <c r="GP32" s="203"/>
      <c r="GQ32" s="203"/>
      <c r="GR32" s="203"/>
      <c r="GS32" s="203"/>
      <c r="GT32" s="203"/>
      <c r="GU32" s="203"/>
      <c r="GV32" s="203"/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3"/>
      <c r="HQ32" s="203"/>
      <c r="HR32" s="203"/>
      <c r="HS32" s="203"/>
      <c r="HT32" s="203"/>
      <c r="HU32" s="203"/>
      <c r="HV32" s="203"/>
      <c r="HW32" s="203"/>
      <c r="HX32" s="203"/>
      <c r="HY32" s="203"/>
      <c r="HZ32" s="203"/>
      <c r="IA32" s="203"/>
      <c r="IB32" s="203"/>
      <c r="IC32" s="203"/>
      <c r="ID32" s="203"/>
      <c r="IE32" s="203"/>
      <c r="IF32" s="203"/>
      <c r="IG32" s="203"/>
      <c r="IH32" s="203"/>
      <c r="II32" s="203"/>
      <c r="IJ32" s="203"/>
      <c r="IK32" s="203"/>
      <c r="IL32" s="203"/>
      <c r="IM32" s="203"/>
      <c r="IN32" s="203"/>
      <c r="IO32" s="203"/>
      <c r="IP32" s="203"/>
      <c r="IQ32" s="203"/>
      <c r="IR32" s="203"/>
      <c r="IS32" s="203"/>
      <c r="IT32" s="203"/>
      <c r="IU32" s="203"/>
      <c r="IV32" s="203"/>
    </row>
    <row r="33" spans="1:256" ht="125.45" customHeight="1">
      <c r="A33" s="331"/>
      <c r="B33" s="339" t="s">
        <v>844</v>
      </c>
      <c r="C33" s="340">
        <f t="shared" si="0"/>
        <v>6000000</v>
      </c>
      <c r="D33" s="341">
        <f>'[6]Зведена (субвенції з ОБ) '!D17</f>
        <v>0</v>
      </c>
      <c r="E33" s="341">
        <f>'[6]Зведена (субвенції з ОБ) '!E17</f>
        <v>0</v>
      </c>
      <c r="F33" s="341">
        <f>'[6]Зведена (субвенції з ОБ) '!F17</f>
        <v>0</v>
      </c>
      <c r="G33" s="341">
        <f>'[6]Зведена (субвенції з ОБ) '!G17</f>
        <v>0</v>
      </c>
      <c r="H33" s="341">
        <f>'[6]Зведена (субвенції з ОБ) '!H17</f>
        <v>0</v>
      </c>
      <c r="I33" s="341">
        <f>'[6]Зведена (субвенції з ОБ) '!I17</f>
        <v>0</v>
      </c>
      <c r="J33" s="341">
        <f>'[6]Зведена (субвенції з ОБ) '!J17</f>
        <v>0</v>
      </c>
      <c r="K33" s="341">
        <f>'[6]Зведена (субвенції з ОБ) '!K17</f>
        <v>0</v>
      </c>
      <c r="L33" s="341">
        <f>'[6]Зведена (субвенції з ОБ) '!L17</f>
        <v>0</v>
      </c>
      <c r="M33" s="341">
        <f>'[6]Зведена (субвенції з ОБ) '!M17</f>
        <v>0</v>
      </c>
      <c r="N33" s="341">
        <f>'[6]Зведена (субвенції з ОБ) '!N17</f>
        <v>0</v>
      </c>
      <c r="O33" s="341">
        <f>'[6]Зведена (субвенції з ОБ) '!O17</f>
        <v>0</v>
      </c>
      <c r="P33" s="341">
        <f>'[6]Зведена (субвенції з ОБ) '!P17</f>
        <v>0</v>
      </c>
      <c r="Q33" s="341">
        <f>'[6]Зведена (субвенції з ОБ) '!Q17</f>
        <v>0</v>
      </c>
      <c r="R33" s="341">
        <f>'[6]Зведена (субвенції з ОБ) '!R17</f>
        <v>0</v>
      </c>
      <c r="S33" s="341">
        <f>'[6]Зведена (субвенції з ОБ) '!S17</f>
        <v>0</v>
      </c>
      <c r="T33" s="341">
        <f>'[6]Зведена (субвенції з ОБ) '!T17</f>
        <v>0</v>
      </c>
      <c r="U33" s="341">
        <f>'[6]Зведена (субвенції з ОБ) '!U17</f>
        <v>0</v>
      </c>
      <c r="V33" s="341">
        <f>'[6]Зведена (субвенції з ОБ) '!V17</f>
        <v>0</v>
      </c>
      <c r="W33" s="341">
        <f>'[6]Зведена (субвенції з ОБ) '!W17</f>
        <v>0</v>
      </c>
      <c r="X33" s="341">
        <f>'[6]Зведена (субвенції з ОБ) '!X17</f>
        <v>500000</v>
      </c>
      <c r="Y33" s="341">
        <f>'[6]Зведена (субвенції з ОБ) '!Y17</f>
        <v>500000</v>
      </c>
      <c r="Z33" s="341">
        <f>'[6]Зведена (субвенції з ОБ) '!Z17</f>
        <v>0</v>
      </c>
      <c r="AA33" s="341">
        <f>'[6]Зведена (субвенції з ОБ) '!AA17</f>
        <v>0</v>
      </c>
      <c r="AB33" s="341">
        <f>'[6]Зведена (субвенції з ОБ) '!AB17</f>
        <v>500000</v>
      </c>
      <c r="AC33" s="341">
        <f>'[6]Зведена (субвенції з ОБ) '!AC17</f>
        <v>1300000</v>
      </c>
      <c r="AD33" s="341">
        <f>'[6]Зведена (субвенції з ОБ) '!AD17</f>
        <v>1800000</v>
      </c>
      <c r="AE33" s="341">
        <f>'[6]Зведена (субвенції з ОБ) '!AE17</f>
        <v>0</v>
      </c>
      <c r="AF33" s="341">
        <f>'[6]Зведена (субвенції з ОБ) '!AF17</f>
        <v>0</v>
      </c>
      <c r="AG33" s="341">
        <f>'[6]Зведена (субвенції з ОБ) '!AG17</f>
        <v>1800000</v>
      </c>
      <c r="AH33" s="341">
        <f>'[6]Зведена (субвенції з ОБ) '!AH17</f>
        <v>4200000</v>
      </c>
      <c r="AI33" s="341">
        <f>'[6]Зведена (субвенції з ОБ) '!AI17</f>
        <v>6000000</v>
      </c>
      <c r="AJ33" s="341">
        <f>'[6]Зведена (субвенції з ОБ) '!AJ17</f>
        <v>0</v>
      </c>
      <c r="AK33" s="341">
        <f>'[6]Зведена (субвенції з ОБ) '!AK17</f>
        <v>0</v>
      </c>
      <c r="AL33" s="341">
        <f>'[6]Зведена (субвенції з ОБ) '!AL17</f>
        <v>6000000</v>
      </c>
      <c r="AM33" s="341">
        <f>'[6]Зведена (субвенції з ОБ) '!AM17</f>
        <v>0</v>
      </c>
      <c r="AN33" s="341">
        <f>'[6]Зведена (субвенції з ОБ) '!AN17</f>
        <v>6000000</v>
      </c>
      <c r="AO33" s="341">
        <f>'[6]Зведена (субвенції з ОБ) '!AO17</f>
        <v>0</v>
      </c>
      <c r="AP33" s="341">
        <f>'[6]Зведена (субвенції з ОБ) '!AP17</f>
        <v>0</v>
      </c>
      <c r="AQ33" s="341">
        <f>'[6]Зведена (субвенції з ОБ) '!AQ17</f>
        <v>6000000</v>
      </c>
      <c r="AR33" s="341">
        <f>'[6]Зведена (субвенції з ОБ) '!AR17</f>
        <v>0</v>
      </c>
      <c r="AS33" s="341">
        <f>'[6]Зведена (субвенції з ОБ) '!AS17</f>
        <v>6000000</v>
      </c>
      <c r="AT33" s="341">
        <f>'[6]Зведена (субвенції з ОБ) '!AT17</f>
        <v>0</v>
      </c>
      <c r="AU33" s="341">
        <f>'[6]Зведена (субвенції з ОБ) '!AU17</f>
        <v>0</v>
      </c>
      <c r="AV33" s="341">
        <f>'[6]Зведена (субвенції з ОБ) '!AV17</f>
        <v>6000000</v>
      </c>
      <c r="AW33" s="341">
        <f>'[6]Зведена (субвенції з ОБ) '!AW17</f>
        <v>0</v>
      </c>
      <c r="AX33" s="341">
        <f>'[6]Зведена (субвенції з ОБ) '!AX17</f>
        <v>6000000</v>
      </c>
      <c r="AY33" s="341">
        <f>'[6]Зведена (субвенції з ОБ) '!AY17</f>
        <v>0</v>
      </c>
      <c r="AZ33" s="341">
        <f>'[6]Зведена (субвенції з ОБ) '!AZ17</f>
        <v>0</v>
      </c>
      <c r="BA33" s="341">
        <f>'[6]Зведена (субвенції з ОБ) '!BA17</f>
        <v>6000000</v>
      </c>
      <c r="BB33" s="341">
        <f>'[6]Зведена (субвенції з ОБ) '!BB17</f>
        <v>0</v>
      </c>
      <c r="BC33" s="341">
        <f>'[6]Зведена (субвенції з ОБ) '!BC17</f>
        <v>6000000</v>
      </c>
      <c r="BD33" s="341">
        <f>'[6]Зведена (субвенції з ОБ) '!BD17</f>
        <v>0</v>
      </c>
      <c r="BE33" s="341">
        <f>'[6]Зведена (субвенції з ОБ) '!BE17</f>
        <v>0</v>
      </c>
      <c r="BF33" s="341">
        <f>'[6]Зведена (субвенції з ОБ) '!BF17</f>
        <v>6000000</v>
      </c>
      <c r="BG33" s="341">
        <f>'[6]Зведена (субвенції з ОБ) '!BG17</f>
        <v>0</v>
      </c>
      <c r="BH33" s="341">
        <f>'[6]Зведена (субвенції з ОБ) '!BH17</f>
        <v>6000000</v>
      </c>
      <c r="BI33" s="341">
        <f>'[6]Зведена (субвенції з ОБ) '!BI17</f>
        <v>0</v>
      </c>
      <c r="BJ33" s="341">
        <f>'[6]Зведена (субвенції з ОБ) '!BJ17</f>
        <v>0</v>
      </c>
      <c r="BK33" s="341">
        <f>'[6]Зведена (субвенції з ОБ) '!BK17</f>
        <v>6000000</v>
      </c>
      <c r="BL33" s="341">
        <f>'[6]Зведена (субвенції з ОБ) '!BL17</f>
        <v>6000000</v>
      </c>
      <c r="BM33" s="203"/>
      <c r="BN33" s="203"/>
      <c r="BO33" s="203"/>
      <c r="BP33" s="203"/>
      <c r="BQ33" s="203"/>
      <c r="BR33" s="203"/>
      <c r="BS33" s="203"/>
      <c r="BT33" s="203"/>
      <c r="BU33" s="203"/>
      <c r="BV33" s="203"/>
      <c r="BW33" s="203"/>
      <c r="BX33" s="203"/>
      <c r="BY33" s="203"/>
      <c r="BZ33" s="203"/>
      <c r="CA33" s="203"/>
      <c r="CB33" s="203"/>
      <c r="CC33" s="203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  <c r="CU33" s="203"/>
      <c r="CV33" s="203"/>
      <c r="CW33" s="203"/>
      <c r="CX33" s="203"/>
      <c r="CY33" s="203"/>
      <c r="CZ33" s="203"/>
      <c r="DA33" s="203"/>
      <c r="DB33" s="203"/>
      <c r="DC33" s="203"/>
      <c r="DD33" s="203"/>
      <c r="DE33" s="203"/>
      <c r="DF33" s="203"/>
      <c r="DG33" s="203"/>
      <c r="DH33" s="203"/>
      <c r="DI33" s="203"/>
      <c r="DJ33" s="203"/>
      <c r="DK33" s="203"/>
      <c r="DL33" s="203"/>
      <c r="DM33" s="203"/>
      <c r="DN33" s="203"/>
      <c r="DO33" s="203"/>
      <c r="DP33" s="203"/>
      <c r="DQ33" s="203"/>
      <c r="DR33" s="203"/>
      <c r="DS33" s="203"/>
      <c r="DT33" s="203"/>
      <c r="DU33" s="203"/>
      <c r="DV33" s="203"/>
      <c r="DW33" s="203"/>
      <c r="DX33" s="203"/>
      <c r="DY33" s="203"/>
      <c r="DZ33" s="203"/>
      <c r="EA33" s="203"/>
      <c r="EB33" s="203"/>
      <c r="EC33" s="203"/>
      <c r="ED33" s="203"/>
      <c r="EE33" s="203"/>
      <c r="EF33" s="203"/>
      <c r="EG33" s="203"/>
      <c r="EH33" s="203"/>
      <c r="EI33" s="203"/>
      <c r="EJ33" s="203"/>
      <c r="EK33" s="203"/>
      <c r="EL33" s="203"/>
      <c r="EM33" s="203"/>
      <c r="EN33" s="203"/>
      <c r="EO33" s="203"/>
      <c r="EP33" s="203"/>
      <c r="EQ33" s="203"/>
      <c r="ER33" s="203"/>
      <c r="ES33" s="203"/>
      <c r="ET33" s="203"/>
      <c r="EU33" s="203"/>
      <c r="EV33" s="203"/>
      <c r="EW33" s="203"/>
      <c r="EX33" s="203"/>
      <c r="EY33" s="203"/>
      <c r="EZ33" s="203"/>
      <c r="FA33" s="203"/>
      <c r="FB33" s="203"/>
      <c r="FC33" s="203"/>
      <c r="FD33" s="203"/>
      <c r="FE33" s="203"/>
      <c r="FF33" s="203"/>
      <c r="FG33" s="203"/>
      <c r="FH33" s="203"/>
      <c r="FI33" s="203"/>
      <c r="FJ33" s="203"/>
      <c r="FK33" s="203"/>
      <c r="FL33" s="203"/>
      <c r="FM33" s="203"/>
      <c r="FN33" s="203"/>
      <c r="FO33" s="203"/>
      <c r="FP33" s="203"/>
      <c r="FQ33" s="203"/>
      <c r="FR33" s="203"/>
      <c r="FS33" s="203"/>
      <c r="FT33" s="203"/>
      <c r="FU33" s="203"/>
      <c r="FV33" s="203"/>
      <c r="FW33" s="203"/>
      <c r="FX33" s="203"/>
      <c r="FY33" s="203"/>
      <c r="FZ33" s="203"/>
      <c r="GA33" s="203"/>
      <c r="GB33" s="203"/>
      <c r="GC33" s="203"/>
      <c r="GD33" s="203"/>
      <c r="GE33" s="203"/>
      <c r="GF33" s="203"/>
      <c r="GG33" s="203"/>
      <c r="GH33" s="203"/>
      <c r="GI33" s="203"/>
      <c r="GJ33" s="203"/>
      <c r="GK33" s="203"/>
      <c r="GL33" s="203"/>
      <c r="GM33" s="203"/>
      <c r="GN33" s="203"/>
      <c r="GO33" s="203"/>
      <c r="GP33" s="203"/>
      <c r="GQ33" s="203"/>
      <c r="GR33" s="203"/>
      <c r="GS33" s="203"/>
      <c r="GT33" s="203"/>
      <c r="GU33" s="203"/>
      <c r="GV33" s="203"/>
      <c r="GW33" s="203"/>
      <c r="GX33" s="203"/>
      <c r="GY33" s="203"/>
      <c r="GZ33" s="203"/>
      <c r="HA33" s="203"/>
      <c r="HB33" s="203"/>
      <c r="HC33" s="203"/>
      <c r="HD33" s="203"/>
      <c r="HE33" s="203"/>
      <c r="HF33" s="203"/>
      <c r="HG33" s="203"/>
      <c r="HH33" s="203"/>
      <c r="HI33" s="203"/>
      <c r="HJ33" s="203"/>
      <c r="HK33" s="203"/>
      <c r="HL33" s="203"/>
      <c r="HM33" s="203"/>
      <c r="HN33" s="203"/>
      <c r="HO33" s="203"/>
      <c r="HP33" s="203"/>
      <c r="HQ33" s="203"/>
      <c r="HR33" s="203"/>
      <c r="HS33" s="203"/>
      <c r="HT33" s="203"/>
      <c r="HU33" s="203"/>
      <c r="HV33" s="203"/>
      <c r="HW33" s="203"/>
      <c r="HX33" s="203"/>
      <c r="HY33" s="203"/>
      <c r="HZ33" s="203"/>
      <c r="IA33" s="203"/>
      <c r="IB33" s="203"/>
      <c r="IC33" s="203"/>
      <c r="ID33" s="203"/>
      <c r="IE33" s="203"/>
      <c r="IF33" s="203"/>
      <c r="IG33" s="203"/>
      <c r="IH33" s="203"/>
      <c r="II33" s="203"/>
      <c r="IJ33" s="203"/>
      <c r="IK33" s="203"/>
      <c r="IL33" s="203"/>
      <c r="IM33" s="203"/>
      <c r="IN33" s="203"/>
      <c r="IO33" s="203"/>
      <c r="IP33" s="203"/>
      <c r="IQ33" s="203"/>
      <c r="IR33" s="203"/>
      <c r="IS33" s="203"/>
      <c r="IT33" s="203"/>
      <c r="IU33" s="203"/>
      <c r="IV33" s="203"/>
    </row>
    <row r="34" spans="1:256" ht="109.9" customHeight="1">
      <c r="A34" s="331"/>
      <c r="B34" s="339" t="s">
        <v>845</v>
      </c>
      <c r="C34" s="340">
        <f t="shared" si="0"/>
        <v>4000000</v>
      </c>
      <c r="D34" s="341">
        <f>'[6]Зведена (субвенції з ОБ) '!D54</f>
        <v>0</v>
      </c>
      <c r="E34" s="341">
        <f>'[6]Зведена (субвенції з ОБ) '!E54</f>
        <v>0</v>
      </c>
      <c r="F34" s="341">
        <f>'[6]Зведена (субвенції з ОБ) '!F54</f>
        <v>0</v>
      </c>
      <c r="G34" s="341">
        <f>'[6]Зведена (субвенції з ОБ) '!G54</f>
        <v>0</v>
      </c>
      <c r="H34" s="341">
        <f>'[6]Зведена (субвенції з ОБ) '!H54</f>
        <v>0</v>
      </c>
      <c r="I34" s="341">
        <f>'[6]Зведена (субвенції з ОБ) '!I54</f>
        <v>0</v>
      </c>
      <c r="J34" s="341">
        <f>'[6]Зведена (субвенції з ОБ) '!J54</f>
        <v>0</v>
      </c>
      <c r="K34" s="341">
        <f>'[6]Зведена (субвенції з ОБ) '!K54</f>
        <v>0</v>
      </c>
      <c r="L34" s="341">
        <f>'[6]Зведена (субвенції з ОБ) '!L54</f>
        <v>0</v>
      </c>
      <c r="M34" s="341">
        <f>'[6]Зведена (субвенції з ОБ) '!M54</f>
        <v>0</v>
      </c>
      <c r="N34" s="341">
        <f>'[6]Зведена (субвенції з ОБ) '!N54</f>
        <v>0</v>
      </c>
      <c r="O34" s="341">
        <f>'[6]Зведена (субвенції з ОБ) '!O54</f>
        <v>0</v>
      </c>
      <c r="P34" s="341">
        <f>'[6]Зведена (субвенції з ОБ) '!P54</f>
        <v>0</v>
      </c>
      <c r="Q34" s="341">
        <f>'[6]Зведена (субвенції з ОБ) '!Q54</f>
        <v>0</v>
      </c>
      <c r="R34" s="341">
        <f>'[6]Зведена (субвенції з ОБ) '!R54</f>
        <v>0</v>
      </c>
      <c r="S34" s="341">
        <f>'[6]Зведена (субвенції з ОБ) '!S54</f>
        <v>0</v>
      </c>
      <c r="T34" s="341">
        <f>'[6]Зведена (субвенції з ОБ) '!T54</f>
        <v>0</v>
      </c>
      <c r="U34" s="341">
        <f>'[6]Зведена (субвенції з ОБ) '!U54</f>
        <v>0</v>
      </c>
      <c r="V34" s="341">
        <f>'[6]Зведена (субвенції з ОБ) '!V54</f>
        <v>0</v>
      </c>
      <c r="W34" s="341">
        <f>'[6]Зведена (субвенції з ОБ) '!W54</f>
        <v>0</v>
      </c>
      <c r="X34" s="341">
        <f>'[6]Зведена (субвенції з ОБ) '!X54</f>
        <v>500000</v>
      </c>
      <c r="Y34" s="341">
        <f>'[6]Зведена (субвенції з ОБ) '!Y54</f>
        <v>500000</v>
      </c>
      <c r="Z34" s="341">
        <f>'[6]Зведена (субвенції з ОБ) '!Z54</f>
        <v>0</v>
      </c>
      <c r="AA34" s="341">
        <f>'[6]Зведена (субвенції з ОБ) '!AA54</f>
        <v>0</v>
      </c>
      <c r="AB34" s="341">
        <f>'[6]Зведена (субвенції з ОБ) '!AB54</f>
        <v>500000</v>
      </c>
      <c r="AC34" s="341">
        <f>'[6]Зведена (субвенції з ОБ) '!AC54</f>
        <v>500000</v>
      </c>
      <c r="AD34" s="341">
        <f>'[6]Зведена (субвенції з ОБ) '!AD54</f>
        <v>1000000</v>
      </c>
      <c r="AE34" s="341">
        <f>'[6]Зведена (субвенції з ОБ) '!AE54</f>
        <v>0</v>
      </c>
      <c r="AF34" s="341">
        <f>'[6]Зведена (субвенції з ОБ) '!AF54</f>
        <v>0</v>
      </c>
      <c r="AG34" s="341">
        <f>'[6]Зведена (субвенції з ОБ) '!AG54</f>
        <v>1000000</v>
      </c>
      <c r="AH34" s="341">
        <f>'[6]Зведена (субвенції з ОБ) '!AH54</f>
        <v>500000</v>
      </c>
      <c r="AI34" s="341">
        <f>'[6]Зведена (субвенції з ОБ) '!AI54</f>
        <v>1500000</v>
      </c>
      <c r="AJ34" s="341">
        <f>'[6]Зведена (субвенції з ОБ) '!AJ54</f>
        <v>0</v>
      </c>
      <c r="AK34" s="341">
        <f>'[6]Зведена (субвенції з ОБ) '!AK54</f>
        <v>0</v>
      </c>
      <c r="AL34" s="341">
        <f>'[6]Зведена (субвенції з ОБ) '!AL54</f>
        <v>1500000</v>
      </c>
      <c r="AM34" s="341">
        <f>'[6]Зведена (субвенції з ОБ) '!AM54</f>
        <v>2500000</v>
      </c>
      <c r="AN34" s="341">
        <f>'[6]Зведена (субвенції з ОБ) '!AN54</f>
        <v>4000000</v>
      </c>
      <c r="AO34" s="341">
        <f>'[6]Зведена (субвенції з ОБ) '!AO54</f>
        <v>0</v>
      </c>
      <c r="AP34" s="341">
        <f>'[6]Зведена (субвенції з ОБ) '!AP54</f>
        <v>0</v>
      </c>
      <c r="AQ34" s="341">
        <f>'[6]Зведена (субвенції з ОБ) '!AQ54</f>
        <v>4000000</v>
      </c>
      <c r="AR34" s="341">
        <f>'[6]Зведена (субвенції з ОБ) '!AR54</f>
        <v>0</v>
      </c>
      <c r="AS34" s="341">
        <f>'[6]Зведена (субвенції з ОБ) '!AS54</f>
        <v>4000000</v>
      </c>
      <c r="AT34" s="341">
        <f>'[6]Зведена (субвенції з ОБ) '!AT54</f>
        <v>0</v>
      </c>
      <c r="AU34" s="341">
        <f>'[6]Зведена (субвенції з ОБ) '!AU54</f>
        <v>0</v>
      </c>
      <c r="AV34" s="341">
        <f>'[6]Зведена (субвенції з ОБ) '!AV54</f>
        <v>4000000</v>
      </c>
      <c r="AW34" s="341">
        <f>'[6]Зведена (субвенції з ОБ) '!AW54</f>
        <v>0</v>
      </c>
      <c r="AX34" s="341">
        <f>'[6]Зведена (субвенції з ОБ) '!AX54</f>
        <v>4000000</v>
      </c>
      <c r="AY34" s="341">
        <f>'[6]Зведена (субвенції з ОБ) '!AY54</f>
        <v>0</v>
      </c>
      <c r="AZ34" s="341">
        <f>'[6]Зведена (субвенції з ОБ) '!AZ54</f>
        <v>0</v>
      </c>
      <c r="BA34" s="341">
        <f>'[6]Зведена (субвенції з ОБ) '!BA54</f>
        <v>4000000</v>
      </c>
      <c r="BB34" s="341">
        <f>'[6]Зведена (субвенції з ОБ) '!BB54</f>
        <v>0</v>
      </c>
      <c r="BC34" s="341">
        <f>'[6]Зведена (субвенції з ОБ) '!BC54</f>
        <v>4000000</v>
      </c>
      <c r="BD34" s="341">
        <f>'[6]Зведена (субвенції з ОБ) '!BD54</f>
        <v>0</v>
      </c>
      <c r="BE34" s="341">
        <f>'[6]Зведена (субвенції з ОБ) '!BE54</f>
        <v>0</v>
      </c>
      <c r="BF34" s="341">
        <f>'[6]Зведена (субвенції з ОБ) '!BF54</f>
        <v>4000000</v>
      </c>
      <c r="BG34" s="341">
        <f>'[6]Зведена (субвенції з ОБ) '!BG54</f>
        <v>0</v>
      </c>
      <c r="BH34" s="341">
        <f>'[6]Зведена (субвенції з ОБ) '!BH54</f>
        <v>4000000</v>
      </c>
      <c r="BI34" s="341">
        <f>'[6]Зведена (субвенції з ОБ) '!BI54</f>
        <v>0</v>
      </c>
      <c r="BJ34" s="341">
        <f>'[6]Зведена (субвенції з ОБ) '!BJ54</f>
        <v>0</v>
      </c>
      <c r="BK34" s="341">
        <f>'[6]Зведена (субвенції з ОБ) '!BK54</f>
        <v>4000000</v>
      </c>
      <c r="BL34" s="341">
        <f>'[6]Зведена (субвенції з ОБ) '!BL54</f>
        <v>4000000</v>
      </c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3"/>
      <c r="DI34" s="203"/>
      <c r="DJ34" s="203"/>
      <c r="DK34" s="203"/>
      <c r="DL34" s="203"/>
      <c r="DM34" s="203"/>
      <c r="DN34" s="203"/>
      <c r="DO34" s="203"/>
      <c r="DP34" s="203"/>
      <c r="DQ34" s="203"/>
      <c r="DR34" s="203"/>
      <c r="DS34" s="203"/>
      <c r="DT34" s="203"/>
      <c r="DU34" s="203"/>
      <c r="DV34" s="203"/>
      <c r="DW34" s="203"/>
      <c r="DX34" s="203"/>
      <c r="DY34" s="203"/>
      <c r="DZ34" s="203"/>
      <c r="EA34" s="203"/>
      <c r="EB34" s="203"/>
      <c r="EC34" s="203"/>
      <c r="ED34" s="203"/>
      <c r="EE34" s="203"/>
      <c r="EF34" s="203"/>
      <c r="EG34" s="203"/>
      <c r="EH34" s="203"/>
      <c r="EI34" s="203"/>
      <c r="EJ34" s="203"/>
      <c r="EK34" s="203"/>
      <c r="EL34" s="203"/>
      <c r="EM34" s="203"/>
      <c r="EN34" s="203"/>
      <c r="EO34" s="203"/>
      <c r="EP34" s="203"/>
      <c r="EQ34" s="203"/>
      <c r="ER34" s="203"/>
      <c r="ES34" s="203"/>
      <c r="ET34" s="203"/>
      <c r="EU34" s="203"/>
      <c r="EV34" s="203"/>
      <c r="EW34" s="203"/>
      <c r="EX34" s="203"/>
      <c r="EY34" s="203"/>
      <c r="EZ34" s="203"/>
      <c r="FA34" s="203"/>
      <c r="FB34" s="203"/>
      <c r="FC34" s="203"/>
      <c r="FD34" s="203"/>
      <c r="FE34" s="203"/>
      <c r="FF34" s="203"/>
      <c r="FG34" s="203"/>
      <c r="FH34" s="203"/>
      <c r="FI34" s="203"/>
      <c r="FJ34" s="203"/>
      <c r="FK34" s="203"/>
      <c r="FL34" s="203"/>
      <c r="FM34" s="203"/>
      <c r="FN34" s="203"/>
      <c r="FO34" s="203"/>
      <c r="FP34" s="203"/>
      <c r="FQ34" s="203"/>
      <c r="FR34" s="203"/>
      <c r="FS34" s="203"/>
      <c r="FT34" s="203"/>
      <c r="FU34" s="203"/>
      <c r="FV34" s="203"/>
      <c r="FW34" s="203"/>
      <c r="FX34" s="203"/>
      <c r="FY34" s="203"/>
      <c r="FZ34" s="203"/>
      <c r="GA34" s="203"/>
      <c r="GB34" s="203"/>
      <c r="GC34" s="203"/>
      <c r="GD34" s="203"/>
      <c r="GE34" s="203"/>
      <c r="GF34" s="203"/>
      <c r="GG34" s="203"/>
      <c r="GH34" s="203"/>
      <c r="GI34" s="203"/>
      <c r="GJ34" s="203"/>
      <c r="GK34" s="203"/>
      <c r="GL34" s="203"/>
      <c r="GM34" s="203"/>
      <c r="GN34" s="203"/>
      <c r="GO34" s="203"/>
      <c r="GP34" s="203"/>
      <c r="GQ34" s="203"/>
      <c r="GR34" s="203"/>
      <c r="GS34" s="203"/>
      <c r="GT34" s="203"/>
      <c r="GU34" s="203"/>
      <c r="GV34" s="203"/>
      <c r="GW34" s="203"/>
      <c r="GX34" s="203"/>
      <c r="GY34" s="203"/>
      <c r="GZ34" s="203"/>
      <c r="HA34" s="203"/>
      <c r="HB34" s="203"/>
      <c r="HC34" s="203"/>
      <c r="HD34" s="203"/>
      <c r="HE34" s="203"/>
      <c r="HF34" s="203"/>
      <c r="HG34" s="203"/>
      <c r="HH34" s="203"/>
      <c r="HI34" s="203"/>
      <c r="HJ34" s="203"/>
      <c r="HK34" s="203"/>
      <c r="HL34" s="203"/>
      <c r="HM34" s="203"/>
      <c r="HN34" s="203"/>
      <c r="HO34" s="203"/>
      <c r="HP34" s="203"/>
      <c r="HQ34" s="203"/>
      <c r="HR34" s="203"/>
      <c r="HS34" s="203"/>
      <c r="HT34" s="203"/>
      <c r="HU34" s="203"/>
      <c r="HV34" s="203"/>
      <c r="HW34" s="203"/>
      <c r="HX34" s="203"/>
      <c r="HY34" s="203"/>
      <c r="HZ34" s="203"/>
      <c r="IA34" s="203"/>
      <c r="IB34" s="203"/>
      <c r="IC34" s="203"/>
      <c r="ID34" s="203"/>
      <c r="IE34" s="203"/>
      <c r="IF34" s="203"/>
      <c r="IG34" s="203"/>
      <c r="IH34" s="203"/>
      <c r="II34" s="203"/>
      <c r="IJ34" s="203"/>
      <c r="IK34" s="203"/>
      <c r="IL34" s="203"/>
      <c r="IM34" s="203"/>
      <c r="IN34" s="203"/>
      <c r="IO34" s="203"/>
      <c r="IP34" s="203"/>
      <c r="IQ34" s="203"/>
      <c r="IR34" s="203"/>
      <c r="IS34" s="203"/>
      <c r="IT34" s="203"/>
      <c r="IU34" s="203"/>
      <c r="IV34" s="203"/>
    </row>
    <row r="35" spans="1:256" ht="81.599999999999994" customHeight="1">
      <c r="A35" s="342">
        <v>11</v>
      </c>
      <c r="B35" s="346" t="s">
        <v>846</v>
      </c>
      <c r="C35" s="337">
        <f t="shared" si="0"/>
        <v>2000000</v>
      </c>
      <c r="D35" s="347">
        <f>D36+D37</f>
        <v>0</v>
      </c>
      <c r="E35" s="347">
        <f t="shared" ref="E35:BL35" si="12">E36+E37</f>
        <v>0</v>
      </c>
      <c r="F35" s="347">
        <f t="shared" si="12"/>
        <v>0</v>
      </c>
      <c r="G35" s="347">
        <f t="shared" si="12"/>
        <v>0</v>
      </c>
      <c r="H35" s="347">
        <f t="shared" si="12"/>
        <v>0</v>
      </c>
      <c r="I35" s="347">
        <f t="shared" si="12"/>
        <v>0</v>
      </c>
      <c r="J35" s="347">
        <f t="shared" si="12"/>
        <v>0</v>
      </c>
      <c r="K35" s="347">
        <f t="shared" si="12"/>
        <v>0</v>
      </c>
      <c r="L35" s="347">
        <f t="shared" si="12"/>
        <v>0</v>
      </c>
      <c r="M35" s="347">
        <f t="shared" si="12"/>
        <v>0</v>
      </c>
      <c r="N35" s="347">
        <f t="shared" si="12"/>
        <v>1000000</v>
      </c>
      <c r="O35" s="347">
        <f t="shared" si="12"/>
        <v>1000000</v>
      </c>
      <c r="P35" s="347">
        <f t="shared" si="12"/>
        <v>0</v>
      </c>
      <c r="Q35" s="347">
        <f t="shared" si="12"/>
        <v>0</v>
      </c>
      <c r="R35" s="347">
        <f t="shared" si="12"/>
        <v>1000000</v>
      </c>
      <c r="S35" s="347">
        <f t="shared" si="12"/>
        <v>0</v>
      </c>
      <c r="T35" s="347">
        <f t="shared" si="12"/>
        <v>1000000</v>
      </c>
      <c r="U35" s="347">
        <f t="shared" si="12"/>
        <v>0</v>
      </c>
      <c r="V35" s="347">
        <f t="shared" si="12"/>
        <v>0</v>
      </c>
      <c r="W35" s="347">
        <f t="shared" si="12"/>
        <v>1000000</v>
      </c>
      <c r="X35" s="347">
        <f t="shared" si="12"/>
        <v>200000</v>
      </c>
      <c r="Y35" s="347">
        <f t="shared" si="12"/>
        <v>1200000</v>
      </c>
      <c r="Z35" s="347">
        <f t="shared" si="12"/>
        <v>1000000</v>
      </c>
      <c r="AA35" s="347">
        <f t="shared" si="12"/>
        <v>1000000</v>
      </c>
      <c r="AB35" s="347">
        <f t="shared" si="12"/>
        <v>200000</v>
      </c>
      <c r="AC35" s="347">
        <f t="shared" si="12"/>
        <v>300000</v>
      </c>
      <c r="AD35" s="351">
        <f t="shared" si="12"/>
        <v>1500000</v>
      </c>
      <c r="AE35" s="351">
        <f t="shared" si="12"/>
        <v>0</v>
      </c>
      <c r="AF35" s="351">
        <f t="shared" si="12"/>
        <v>1000000</v>
      </c>
      <c r="AG35" s="351">
        <f t="shared" si="12"/>
        <v>500000</v>
      </c>
      <c r="AH35" s="347">
        <f t="shared" si="12"/>
        <v>0</v>
      </c>
      <c r="AI35" s="347">
        <f t="shared" si="12"/>
        <v>1500000</v>
      </c>
      <c r="AJ35" s="347">
        <f t="shared" si="12"/>
        <v>0</v>
      </c>
      <c r="AK35" s="347">
        <f t="shared" si="12"/>
        <v>1000000</v>
      </c>
      <c r="AL35" s="347">
        <f t="shared" si="12"/>
        <v>500000</v>
      </c>
      <c r="AM35" s="347">
        <f t="shared" si="12"/>
        <v>500000</v>
      </c>
      <c r="AN35" s="347">
        <f t="shared" si="12"/>
        <v>2000000</v>
      </c>
      <c r="AO35" s="347">
        <f t="shared" si="12"/>
        <v>0</v>
      </c>
      <c r="AP35" s="347">
        <f t="shared" si="12"/>
        <v>1000000</v>
      </c>
      <c r="AQ35" s="347">
        <f t="shared" si="12"/>
        <v>1000000</v>
      </c>
      <c r="AR35" s="347">
        <f t="shared" si="12"/>
        <v>0</v>
      </c>
      <c r="AS35" s="347">
        <f t="shared" si="12"/>
        <v>2000000</v>
      </c>
      <c r="AT35" s="347">
        <f t="shared" si="12"/>
        <v>0</v>
      </c>
      <c r="AU35" s="347">
        <f t="shared" si="12"/>
        <v>1000000</v>
      </c>
      <c r="AV35" s="347">
        <f t="shared" si="12"/>
        <v>1000000</v>
      </c>
      <c r="AW35" s="347">
        <f t="shared" si="12"/>
        <v>0</v>
      </c>
      <c r="AX35" s="347">
        <f t="shared" si="12"/>
        <v>2000000</v>
      </c>
      <c r="AY35" s="347">
        <f t="shared" si="12"/>
        <v>0</v>
      </c>
      <c r="AZ35" s="347">
        <f t="shared" si="12"/>
        <v>1000000</v>
      </c>
      <c r="BA35" s="347">
        <f t="shared" si="12"/>
        <v>1000000</v>
      </c>
      <c r="BB35" s="347">
        <f t="shared" si="12"/>
        <v>0</v>
      </c>
      <c r="BC35" s="347">
        <f t="shared" si="12"/>
        <v>2000000</v>
      </c>
      <c r="BD35" s="347">
        <f t="shared" si="12"/>
        <v>0</v>
      </c>
      <c r="BE35" s="347">
        <f t="shared" si="12"/>
        <v>1000000</v>
      </c>
      <c r="BF35" s="347">
        <f t="shared" si="12"/>
        <v>1000000</v>
      </c>
      <c r="BG35" s="347">
        <f t="shared" si="12"/>
        <v>0</v>
      </c>
      <c r="BH35" s="347">
        <f t="shared" si="12"/>
        <v>2000000</v>
      </c>
      <c r="BI35" s="347">
        <f t="shared" si="12"/>
        <v>0</v>
      </c>
      <c r="BJ35" s="347">
        <f t="shared" si="12"/>
        <v>1000000</v>
      </c>
      <c r="BK35" s="347">
        <f t="shared" si="12"/>
        <v>1000000</v>
      </c>
      <c r="BL35" s="347">
        <f t="shared" si="12"/>
        <v>2000000</v>
      </c>
    </row>
    <row r="36" spans="1:256" ht="133.9" customHeight="1">
      <c r="A36" s="348"/>
      <c r="B36" s="339" t="s">
        <v>847</v>
      </c>
      <c r="C36" s="340">
        <f t="shared" si="0"/>
        <v>1000000</v>
      </c>
      <c r="D36" s="349">
        <f>'[6]Зведена (субвенції з ОБ) '!D38</f>
        <v>0</v>
      </c>
      <c r="E36" s="349">
        <f>'[6]Зведена (субвенції з ОБ) '!E38</f>
        <v>0</v>
      </c>
      <c r="F36" s="349">
        <f>'[6]Зведена (субвенції з ОБ) '!F38</f>
        <v>0</v>
      </c>
      <c r="G36" s="349">
        <f>'[6]Зведена (субвенції з ОБ) '!G38</f>
        <v>0</v>
      </c>
      <c r="H36" s="349">
        <f>'[6]Зведена (субвенції з ОБ) '!H38</f>
        <v>0</v>
      </c>
      <c r="I36" s="349">
        <f>'[6]Зведена (субвенції з ОБ) '!I38</f>
        <v>0</v>
      </c>
      <c r="J36" s="349">
        <f>'[6]Зведена (субвенції з ОБ) '!J38</f>
        <v>0</v>
      </c>
      <c r="K36" s="349">
        <f>'[6]Зведена (субвенції з ОБ) '!K38</f>
        <v>0</v>
      </c>
      <c r="L36" s="349">
        <f>'[6]Зведена (субвенції з ОБ) '!L38</f>
        <v>0</v>
      </c>
      <c r="M36" s="349">
        <f>'[6]Зведена (субвенції з ОБ) '!M38</f>
        <v>0</v>
      </c>
      <c r="N36" s="349">
        <f>'[6]Зведена (субвенції з ОБ) '!N38</f>
        <v>1000000</v>
      </c>
      <c r="O36" s="349">
        <f>'[6]Зведена (субвенції з ОБ) '!O38</f>
        <v>1000000</v>
      </c>
      <c r="P36" s="349">
        <f>'[6]Зведена (субвенції з ОБ) '!P38</f>
        <v>0</v>
      </c>
      <c r="Q36" s="349">
        <f>'[6]Зведена (субвенції з ОБ) '!Q38</f>
        <v>0</v>
      </c>
      <c r="R36" s="349">
        <f>'[6]Зведена (субвенції з ОБ) '!R38</f>
        <v>1000000</v>
      </c>
      <c r="S36" s="349">
        <f>'[6]Зведена (субвенції з ОБ) '!S38</f>
        <v>0</v>
      </c>
      <c r="T36" s="349">
        <f>'[6]Зведена (субвенції з ОБ) '!T38</f>
        <v>1000000</v>
      </c>
      <c r="U36" s="349">
        <f>'[6]Зведена (субвенції з ОБ) '!U38</f>
        <v>0</v>
      </c>
      <c r="V36" s="349">
        <f>'[6]Зведена (субвенції з ОБ) '!V38</f>
        <v>0</v>
      </c>
      <c r="W36" s="349">
        <f>'[6]Зведена (субвенції з ОБ) '!W38</f>
        <v>1000000</v>
      </c>
      <c r="X36" s="349">
        <f>'[6]Зведена (субвенції з ОБ) '!X38</f>
        <v>0</v>
      </c>
      <c r="Y36" s="349">
        <f>'[6]Зведена (субвенції з ОБ) '!Y38</f>
        <v>1000000</v>
      </c>
      <c r="Z36" s="349">
        <f>'[6]Зведена (субвенції з ОБ) '!Z38</f>
        <v>1000000</v>
      </c>
      <c r="AA36" s="349">
        <f>'[6]Зведена (субвенції з ОБ) '!AA38</f>
        <v>1000000</v>
      </c>
      <c r="AB36" s="349">
        <f>'[6]Зведена (субвенції з ОБ) '!AB38</f>
        <v>0</v>
      </c>
      <c r="AC36" s="349">
        <f>'[6]Зведена (субвенції з ОБ) '!AC38</f>
        <v>0</v>
      </c>
      <c r="AD36" s="349">
        <f>'[6]Зведена (субвенції з ОБ) '!AD38</f>
        <v>1000000</v>
      </c>
      <c r="AE36" s="349">
        <f>'[6]Зведена (субвенції з ОБ) '!AE38</f>
        <v>0</v>
      </c>
      <c r="AF36" s="349">
        <f>'[6]Зведена (субвенції з ОБ) '!AF38</f>
        <v>1000000</v>
      </c>
      <c r="AG36" s="349">
        <f>'[6]Зведена (субвенції з ОБ) '!AG38</f>
        <v>0</v>
      </c>
      <c r="AH36" s="349">
        <f>'[6]Зведена (субвенції з ОБ) '!AH38</f>
        <v>0</v>
      </c>
      <c r="AI36" s="349">
        <f>'[6]Зведена (субвенції з ОБ) '!AI38</f>
        <v>1000000</v>
      </c>
      <c r="AJ36" s="349">
        <f>'[6]Зведена (субвенції з ОБ) '!AJ38</f>
        <v>0</v>
      </c>
      <c r="AK36" s="349">
        <f>'[6]Зведена (субвенції з ОБ) '!AK38</f>
        <v>1000000</v>
      </c>
      <c r="AL36" s="349">
        <f>'[6]Зведена (субвенції з ОБ) '!AL38</f>
        <v>0</v>
      </c>
      <c r="AM36" s="349">
        <f>'[6]Зведена (субвенції з ОБ) '!AM38</f>
        <v>0</v>
      </c>
      <c r="AN36" s="349">
        <f>'[6]Зведена (субвенції з ОБ) '!AN38</f>
        <v>1000000</v>
      </c>
      <c r="AO36" s="349">
        <f>'[6]Зведена (субвенції з ОБ) '!AO38</f>
        <v>0</v>
      </c>
      <c r="AP36" s="349">
        <f>'[6]Зведена (субвенції з ОБ) '!AP38</f>
        <v>1000000</v>
      </c>
      <c r="AQ36" s="349">
        <f>'[6]Зведена (субвенції з ОБ) '!AQ38</f>
        <v>0</v>
      </c>
      <c r="AR36" s="349">
        <f>'[6]Зведена (субвенції з ОБ) '!AR38</f>
        <v>0</v>
      </c>
      <c r="AS36" s="349">
        <f>'[6]Зведена (субвенції з ОБ) '!AS38</f>
        <v>1000000</v>
      </c>
      <c r="AT36" s="349">
        <f>'[6]Зведена (субвенції з ОБ) '!AT38</f>
        <v>0</v>
      </c>
      <c r="AU36" s="349">
        <f>'[6]Зведена (субвенції з ОБ) '!AU38</f>
        <v>1000000</v>
      </c>
      <c r="AV36" s="349">
        <f>'[6]Зведена (субвенції з ОБ) '!AV38</f>
        <v>0</v>
      </c>
      <c r="AW36" s="349">
        <f>'[6]Зведена (субвенції з ОБ) '!AW38</f>
        <v>0</v>
      </c>
      <c r="AX36" s="349">
        <f>'[6]Зведена (субвенції з ОБ) '!AX38</f>
        <v>1000000</v>
      </c>
      <c r="AY36" s="349">
        <f>'[6]Зведена (субвенції з ОБ) '!AY38</f>
        <v>0</v>
      </c>
      <c r="AZ36" s="349">
        <f>'[6]Зведена (субвенції з ОБ) '!AZ38</f>
        <v>1000000</v>
      </c>
      <c r="BA36" s="349">
        <f>'[6]Зведена (субвенції з ОБ) '!BA38</f>
        <v>0</v>
      </c>
      <c r="BB36" s="349">
        <f>'[6]Зведена (субвенції з ОБ) '!BB38</f>
        <v>0</v>
      </c>
      <c r="BC36" s="349">
        <f>'[6]Зведена (субвенції з ОБ) '!BC38</f>
        <v>1000000</v>
      </c>
      <c r="BD36" s="349">
        <f>'[6]Зведена (субвенції з ОБ) '!BD38</f>
        <v>0</v>
      </c>
      <c r="BE36" s="349">
        <f>'[6]Зведена (субвенції з ОБ) '!BE38</f>
        <v>1000000</v>
      </c>
      <c r="BF36" s="349">
        <f>'[6]Зведена (субвенції з ОБ) '!BF38</f>
        <v>0</v>
      </c>
      <c r="BG36" s="349">
        <f>'[6]Зведена (субвенції з ОБ) '!BG38</f>
        <v>0</v>
      </c>
      <c r="BH36" s="349">
        <f>'[6]Зведена (субвенції з ОБ) '!BH38</f>
        <v>1000000</v>
      </c>
      <c r="BI36" s="349">
        <f>'[6]Зведена (субвенції з ОБ) '!BI38</f>
        <v>0</v>
      </c>
      <c r="BJ36" s="349">
        <f>'[6]Зведена (субвенції з ОБ) '!BJ38</f>
        <v>1000000</v>
      </c>
      <c r="BK36" s="349">
        <f>'[6]Зведена (субвенції з ОБ) '!BK38</f>
        <v>0</v>
      </c>
      <c r="BL36" s="349">
        <f>'[6]Зведена (субвенції з ОБ) '!BL38</f>
        <v>1000000</v>
      </c>
    </row>
    <row r="37" spans="1:256" ht="42.6" customHeight="1">
      <c r="A37" s="348"/>
      <c r="B37" s="350" t="s">
        <v>848</v>
      </c>
      <c r="C37" s="340">
        <f t="shared" si="0"/>
        <v>1000000</v>
      </c>
      <c r="D37" s="349">
        <f>'[6]Зведена (субвенції з ОБ) '!D39</f>
        <v>0</v>
      </c>
      <c r="E37" s="349">
        <f>'[6]Зведена (субвенції з ОБ) '!E39</f>
        <v>0</v>
      </c>
      <c r="F37" s="349">
        <f>'[6]Зведена (субвенції з ОБ) '!F39</f>
        <v>0</v>
      </c>
      <c r="G37" s="349">
        <f>'[6]Зведена (субвенції з ОБ) '!G39</f>
        <v>0</v>
      </c>
      <c r="H37" s="349">
        <f>'[6]Зведена (субвенції з ОБ) '!H39</f>
        <v>0</v>
      </c>
      <c r="I37" s="349">
        <f>'[6]Зведена (субвенції з ОБ) '!I39</f>
        <v>0</v>
      </c>
      <c r="J37" s="349">
        <f>'[6]Зведена (субвенції з ОБ) '!J39</f>
        <v>0</v>
      </c>
      <c r="K37" s="349">
        <f>'[6]Зведена (субвенції з ОБ) '!K39</f>
        <v>0</v>
      </c>
      <c r="L37" s="349">
        <f>'[6]Зведена (субвенції з ОБ) '!L39</f>
        <v>0</v>
      </c>
      <c r="M37" s="349">
        <f>'[6]Зведена (субвенції з ОБ) '!M39</f>
        <v>0</v>
      </c>
      <c r="N37" s="349">
        <f>'[6]Зведена (субвенції з ОБ) '!N39</f>
        <v>0</v>
      </c>
      <c r="O37" s="349">
        <f>'[6]Зведена (субвенції з ОБ) '!O39</f>
        <v>0</v>
      </c>
      <c r="P37" s="349">
        <f>'[6]Зведена (субвенції з ОБ) '!P39</f>
        <v>0</v>
      </c>
      <c r="Q37" s="349">
        <f>'[6]Зведена (субвенції з ОБ) '!Q39</f>
        <v>0</v>
      </c>
      <c r="R37" s="349">
        <f>'[6]Зведена (субвенції з ОБ) '!R39</f>
        <v>0</v>
      </c>
      <c r="S37" s="349">
        <f>'[6]Зведена (субвенції з ОБ) '!S39</f>
        <v>0</v>
      </c>
      <c r="T37" s="349">
        <f>'[6]Зведена (субвенції з ОБ) '!T39</f>
        <v>0</v>
      </c>
      <c r="U37" s="349">
        <f>'[6]Зведена (субвенції з ОБ) '!U39</f>
        <v>0</v>
      </c>
      <c r="V37" s="349">
        <f>'[6]Зведена (субвенції з ОБ) '!V39</f>
        <v>0</v>
      </c>
      <c r="W37" s="349">
        <f>'[6]Зведена (субвенції з ОБ) '!W39</f>
        <v>0</v>
      </c>
      <c r="X37" s="349">
        <f>'[6]Зведена (субвенції з ОБ) '!X39</f>
        <v>200000</v>
      </c>
      <c r="Y37" s="349">
        <f>'[6]Зведена (субвенції з ОБ) '!Y39</f>
        <v>200000</v>
      </c>
      <c r="Z37" s="349">
        <f>'[6]Зведена (субвенції з ОБ) '!Z39</f>
        <v>0</v>
      </c>
      <c r="AA37" s="349">
        <f>'[6]Зведена (субвенції з ОБ) '!AA39</f>
        <v>0</v>
      </c>
      <c r="AB37" s="349">
        <f>'[6]Зведена (субвенції з ОБ) '!AB39</f>
        <v>200000</v>
      </c>
      <c r="AC37" s="349">
        <f>'[6]Зведена (субвенції з ОБ) '!AC39</f>
        <v>300000</v>
      </c>
      <c r="AD37" s="349">
        <f>'[6]Зведена (субвенції з ОБ) '!AD39</f>
        <v>500000</v>
      </c>
      <c r="AE37" s="349">
        <f>'[6]Зведена (субвенції з ОБ) '!AE39</f>
        <v>0</v>
      </c>
      <c r="AF37" s="349">
        <f>'[6]Зведена (субвенції з ОБ) '!AF39</f>
        <v>0</v>
      </c>
      <c r="AG37" s="349">
        <f>'[6]Зведена (субвенції з ОБ) '!AG39</f>
        <v>500000</v>
      </c>
      <c r="AH37" s="349">
        <f>'[6]Зведена (субвенції з ОБ) '!AH39</f>
        <v>0</v>
      </c>
      <c r="AI37" s="349">
        <f>'[6]Зведена (субвенції з ОБ) '!AI39</f>
        <v>500000</v>
      </c>
      <c r="AJ37" s="349">
        <f>'[6]Зведена (субвенції з ОБ) '!AJ39</f>
        <v>0</v>
      </c>
      <c r="AK37" s="349">
        <f>'[6]Зведена (субвенції з ОБ) '!AK39</f>
        <v>0</v>
      </c>
      <c r="AL37" s="349">
        <f>'[6]Зведена (субвенції з ОБ) '!AL39</f>
        <v>500000</v>
      </c>
      <c r="AM37" s="349">
        <f>'[6]Зведена (субвенції з ОБ) '!AM39</f>
        <v>500000</v>
      </c>
      <c r="AN37" s="349">
        <f>'[6]Зведена (субвенції з ОБ) '!AN39</f>
        <v>1000000</v>
      </c>
      <c r="AO37" s="349">
        <f>'[6]Зведена (субвенції з ОБ) '!AO39</f>
        <v>0</v>
      </c>
      <c r="AP37" s="349">
        <f>'[6]Зведена (субвенції з ОБ) '!AP39</f>
        <v>0</v>
      </c>
      <c r="AQ37" s="349">
        <f>'[6]Зведена (субвенції з ОБ) '!AQ39</f>
        <v>1000000</v>
      </c>
      <c r="AR37" s="349">
        <f>'[6]Зведена (субвенції з ОБ) '!AR39</f>
        <v>0</v>
      </c>
      <c r="AS37" s="349">
        <f>'[6]Зведена (субвенції з ОБ) '!AS39</f>
        <v>1000000</v>
      </c>
      <c r="AT37" s="349">
        <f>'[6]Зведена (субвенції з ОБ) '!AT39</f>
        <v>0</v>
      </c>
      <c r="AU37" s="349">
        <f>'[6]Зведена (субвенції з ОБ) '!AU39</f>
        <v>0</v>
      </c>
      <c r="AV37" s="349">
        <f>'[6]Зведена (субвенції з ОБ) '!AV39</f>
        <v>1000000</v>
      </c>
      <c r="AW37" s="349">
        <f>'[6]Зведена (субвенції з ОБ) '!AW39</f>
        <v>0</v>
      </c>
      <c r="AX37" s="349">
        <f>'[6]Зведена (субвенції з ОБ) '!AX39</f>
        <v>1000000</v>
      </c>
      <c r="AY37" s="349">
        <f>'[6]Зведена (субвенції з ОБ) '!AY39</f>
        <v>0</v>
      </c>
      <c r="AZ37" s="349">
        <f>'[6]Зведена (субвенції з ОБ) '!AZ39</f>
        <v>0</v>
      </c>
      <c r="BA37" s="349">
        <f>'[6]Зведена (субвенції з ОБ) '!BA39</f>
        <v>1000000</v>
      </c>
      <c r="BB37" s="349">
        <f>'[6]Зведена (субвенції з ОБ) '!BB39</f>
        <v>0</v>
      </c>
      <c r="BC37" s="349">
        <f>'[6]Зведена (субвенції з ОБ) '!BC39</f>
        <v>1000000</v>
      </c>
      <c r="BD37" s="349">
        <f>'[6]Зведена (субвенції з ОБ) '!BD39</f>
        <v>0</v>
      </c>
      <c r="BE37" s="349">
        <f>'[6]Зведена (субвенції з ОБ) '!BE39</f>
        <v>0</v>
      </c>
      <c r="BF37" s="349">
        <f>'[6]Зведена (субвенції з ОБ) '!BF39</f>
        <v>1000000</v>
      </c>
      <c r="BG37" s="349">
        <f>'[6]Зведена (субвенції з ОБ) '!BG39</f>
        <v>0</v>
      </c>
      <c r="BH37" s="349">
        <f>'[6]Зведена (субвенції з ОБ) '!BH39</f>
        <v>1000000</v>
      </c>
      <c r="BI37" s="349">
        <f>'[6]Зведена (субвенції з ОБ) '!BI39</f>
        <v>0</v>
      </c>
      <c r="BJ37" s="349">
        <f>'[6]Зведена (субвенції з ОБ) '!BJ39</f>
        <v>0</v>
      </c>
      <c r="BK37" s="349">
        <f>'[6]Зведена (субвенції з ОБ) '!BK39</f>
        <v>1000000</v>
      </c>
      <c r="BL37" s="349">
        <f>'[6]Зведена (субвенції з ОБ) '!BL39</f>
        <v>1000000</v>
      </c>
    </row>
    <row r="38" spans="1:256" ht="49.15" customHeight="1">
      <c r="A38" s="342">
        <v>12</v>
      </c>
      <c r="B38" s="345" t="s">
        <v>849</v>
      </c>
      <c r="C38" s="337">
        <f t="shared" si="0"/>
        <v>4800000</v>
      </c>
      <c r="D38" s="351">
        <f>D39+D40+D41</f>
        <v>0</v>
      </c>
      <c r="E38" s="351">
        <f t="shared" ref="E38:BL38" si="13">E39+E40+E41</f>
        <v>0</v>
      </c>
      <c r="F38" s="351">
        <f t="shared" si="13"/>
        <v>0</v>
      </c>
      <c r="G38" s="351">
        <f t="shared" si="13"/>
        <v>0</v>
      </c>
      <c r="H38" s="351">
        <f t="shared" si="13"/>
        <v>0</v>
      </c>
      <c r="I38" s="351">
        <f t="shared" si="13"/>
        <v>0</v>
      </c>
      <c r="J38" s="351">
        <f t="shared" si="13"/>
        <v>0</v>
      </c>
      <c r="K38" s="351">
        <f t="shared" si="13"/>
        <v>0</v>
      </c>
      <c r="L38" s="351">
        <f t="shared" si="13"/>
        <v>0</v>
      </c>
      <c r="M38" s="351">
        <f t="shared" si="13"/>
        <v>0</v>
      </c>
      <c r="N38" s="351">
        <f t="shared" si="13"/>
        <v>0</v>
      </c>
      <c r="O38" s="351">
        <f t="shared" si="13"/>
        <v>0</v>
      </c>
      <c r="P38" s="351">
        <f t="shared" si="13"/>
        <v>0</v>
      </c>
      <c r="Q38" s="351">
        <f t="shared" si="13"/>
        <v>0</v>
      </c>
      <c r="R38" s="351">
        <f t="shared" si="13"/>
        <v>0</v>
      </c>
      <c r="S38" s="351">
        <f t="shared" si="13"/>
        <v>0</v>
      </c>
      <c r="T38" s="351">
        <f t="shared" si="13"/>
        <v>0</v>
      </c>
      <c r="U38" s="351">
        <f t="shared" si="13"/>
        <v>0</v>
      </c>
      <c r="V38" s="351">
        <f t="shared" si="13"/>
        <v>0</v>
      </c>
      <c r="W38" s="351">
        <f t="shared" si="13"/>
        <v>0</v>
      </c>
      <c r="X38" s="351">
        <f t="shared" si="13"/>
        <v>500000</v>
      </c>
      <c r="Y38" s="351">
        <f t="shared" si="13"/>
        <v>500000</v>
      </c>
      <c r="Z38" s="351">
        <f t="shared" si="13"/>
        <v>0</v>
      </c>
      <c r="AA38" s="351">
        <f t="shared" si="13"/>
        <v>0</v>
      </c>
      <c r="AB38" s="351">
        <f t="shared" si="13"/>
        <v>500000</v>
      </c>
      <c r="AC38" s="351">
        <f t="shared" si="13"/>
        <v>1300000</v>
      </c>
      <c r="AD38" s="351">
        <f t="shared" si="13"/>
        <v>1800000</v>
      </c>
      <c r="AE38" s="351">
        <f t="shared" si="13"/>
        <v>0</v>
      </c>
      <c r="AF38" s="351">
        <f t="shared" si="13"/>
        <v>0</v>
      </c>
      <c r="AG38" s="351">
        <f t="shared" si="13"/>
        <v>1800000</v>
      </c>
      <c r="AH38" s="351">
        <f t="shared" si="13"/>
        <v>2500000</v>
      </c>
      <c r="AI38" s="351">
        <f t="shared" si="13"/>
        <v>4300000</v>
      </c>
      <c r="AJ38" s="351">
        <f t="shared" si="13"/>
        <v>0</v>
      </c>
      <c r="AK38" s="351">
        <f t="shared" si="13"/>
        <v>0</v>
      </c>
      <c r="AL38" s="351">
        <f t="shared" si="13"/>
        <v>4300000</v>
      </c>
      <c r="AM38" s="351">
        <f t="shared" si="13"/>
        <v>500000</v>
      </c>
      <c r="AN38" s="351">
        <f t="shared" si="13"/>
        <v>4800000</v>
      </c>
      <c r="AO38" s="351">
        <f t="shared" si="13"/>
        <v>0</v>
      </c>
      <c r="AP38" s="351">
        <f t="shared" si="13"/>
        <v>0</v>
      </c>
      <c r="AQ38" s="351">
        <f t="shared" si="13"/>
        <v>4800000</v>
      </c>
      <c r="AR38" s="351">
        <f t="shared" si="13"/>
        <v>0</v>
      </c>
      <c r="AS38" s="351">
        <f t="shared" si="13"/>
        <v>4800000</v>
      </c>
      <c r="AT38" s="351">
        <f t="shared" si="13"/>
        <v>0</v>
      </c>
      <c r="AU38" s="351">
        <f t="shared" si="13"/>
        <v>0</v>
      </c>
      <c r="AV38" s="351">
        <f t="shared" si="13"/>
        <v>4800000</v>
      </c>
      <c r="AW38" s="351">
        <f t="shared" si="13"/>
        <v>0</v>
      </c>
      <c r="AX38" s="351">
        <f t="shared" si="13"/>
        <v>4800000</v>
      </c>
      <c r="AY38" s="351">
        <f t="shared" si="13"/>
        <v>0</v>
      </c>
      <c r="AZ38" s="351">
        <f t="shared" si="13"/>
        <v>0</v>
      </c>
      <c r="BA38" s="351">
        <f t="shared" si="13"/>
        <v>4800000</v>
      </c>
      <c r="BB38" s="351">
        <f t="shared" si="13"/>
        <v>0</v>
      </c>
      <c r="BC38" s="351">
        <f t="shared" si="13"/>
        <v>4800000</v>
      </c>
      <c r="BD38" s="351">
        <f t="shared" si="13"/>
        <v>0</v>
      </c>
      <c r="BE38" s="351">
        <f t="shared" si="13"/>
        <v>0</v>
      </c>
      <c r="BF38" s="351">
        <f t="shared" si="13"/>
        <v>4800000</v>
      </c>
      <c r="BG38" s="351">
        <f t="shared" si="13"/>
        <v>0</v>
      </c>
      <c r="BH38" s="351">
        <f t="shared" si="13"/>
        <v>4800000</v>
      </c>
      <c r="BI38" s="351">
        <f t="shared" si="13"/>
        <v>0</v>
      </c>
      <c r="BJ38" s="351">
        <f t="shared" si="13"/>
        <v>0</v>
      </c>
      <c r="BK38" s="351">
        <f t="shared" si="13"/>
        <v>4800000</v>
      </c>
      <c r="BL38" s="351">
        <f t="shared" si="13"/>
        <v>4800000</v>
      </c>
    </row>
    <row r="39" spans="1:256" ht="110.45" customHeight="1">
      <c r="A39" s="348"/>
      <c r="B39" s="339" t="s">
        <v>850</v>
      </c>
      <c r="C39" s="340">
        <f t="shared" si="0"/>
        <v>4000000</v>
      </c>
      <c r="D39" s="349">
        <f>'[6]Зведена (субвенції з ОБ) '!D56</f>
        <v>0</v>
      </c>
      <c r="E39" s="349">
        <f>'[6]Зведена (субвенції з ОБ) '!E56</f>
        <v>0</v>
      </c>
      <c r="F39" s="349">
        <f>'[6]Зведена (субвенції з ОБ) '!F56</f>
        <v>0</v>
      </c>
      <c r="G39" s="349">
        <f>'[6]Зведена (субвенції з ОБ) '!G56</f>
        <v>0</v>
      </c>
      <c r="H39" s="349">
        <f>'[6]Зведена (субвенції з ОБ) '!H56</f>
        <v>0</v>
      </c>
      <c r="I39" s="349">
        <f>'[6]Зведена (субвенції з ОБ) '!I56</f>
        <v>0</v>
      </c>
      <c r="J39" s="349">
        <f>'[6]Зведена (субвенції з ОБ) '!J56</f>
        <v>0</v>
      </c>
      <c r="K39" s="349">
        <f>'[6]Зведена (субвенції з ОБ) '!K56</f>
        <v>0</v>
      </c>
      <c r="L39" s="349">
        <f>'[6]Зведена (субвенції з ОБ) '!L56</f>
        <v>0</v>
      </c>
      <c r="M39" s="349">
        <f>'[6]Зведена (субвенції з ОБ) '!M56</f>
        <v>0</v>
      </c>
      <c r="N39" s="349">
        <f>'[6]Зведена (субвенції з ОБ) '!N56</f>
        <v>0</v>
      </c>
      <c r="O39" s="349">
        <f>'[6]Зведена (субвенції з ОБ) '!O56</f>
        <v>0</v>
      </c>
      <c r="P39" s="349">
        <f>'[6]Зведена (субвенції з ОБ) '!P56</f>
        <v>0</v>
      </c>
      <c r="Q39" s="349">
        <f>'[6]Зведена (субвенції з ОБ) '!Q56</f>
        <v>0</v>
      </c>
      <c r="R39" s="349">
        <f>'[6]Зведена (субвенції з ОБ) '!R56</f>
        <v>0</v>
      </c>
      <c r="S39" s="349">
        <f>'[6]Зведена (субвенції з ОБ) '!S56</f>
        <v>0</v>
      </c>
      <c r="T39" s="349">
        <f>'[6]Зведена (субвенції з ОБ) '!T56</f>
        <v>0</v>
      </c>
      <c r="U39" s="349">
        <f>'[6]Зведена (субвенції з ОБ) '!U56</f>
        <v>0</v>
      </c>
      <c r="V39" s="349">
        <f>'[6]Зведена (субвенції з ОБ) '!V56</f>
        <v>0</v>
      </c>
      <c r="W39" s="349">
        <f>'[6]Зведена (субвенції з ОБ) '!W56</f>
        <v>0</v>
      </c>
      <c r="X39" s="349">
        <f>'[6]Зведена (субвенції з ОБ) '!X56</f>
        <v>500000</v>
      </c>
      <c r="Y39" s="349">
        <f>'[6]Зведена (субвенції з ОБ) '!Y56</f>
        <v>500000</v>
      </c>
      <c r="Z39" s="349">
        <f>'[6]Зведена (субвенції з ОБ) '!Z56</f>
        <v>0</v>
      </c>
      <c r="AA39" s="349">
        <f>'[6]Зведена (субвенції з ОБ) '!AA56</f>
        <v>0</v>
      </c>
      <c r="AB39" s="349">
        <f>'[6]Зведена (субвенції з ОБ) '!AB56</f>
        <v>500000</v>
      </c>
      <c r="AC39" s="349">
        <f>'[6]Зведена (субвенції з ОБ) '!AC56</f>
        <v>500000</v>
      </c>
      <c r="AD39" s="349">
        <f>'[6]Зведена (субвенції з ОБ) '!AD56</f>
        <v>1000000</v>
      </c>
      <c r="AE39" s="349">
        <f>'[6]Зведена (субвенції з ОБ) '!AE56</f>
        <v>0</v>
      </c>
      <c r="AF39" s="349">
        <f>'[6]Зведена (субвенції з ОБ) '!AF56</f>
        <v>0</v>
      </c>
      <c r="AG39" s="349">
        <f>'[6]Зведена (субвенції з ОБ) '!AG56</f>
        <v>1000000</v>
      </c>
      <c r="AH39" s="349">
        <f>'[6]Зведена (субвенції з ОБ) '!AH56</f>
        <v>2500000</v>
      </c>
      <c r="AI39" s="349">
        <f>'[6]Зведена (субвенції з ОБ) '!AI56</f>
        <v>3500000</v>
      </c>
      <c r="AJ39" s="349">
        <f>'[6]Зведена (субвенції з ОБ) '!AJ56</f>
        <v>0</v>
      </c>
      <c r="AK39" s="349">
        <f>'[6]Зведена (субвенції з ОБ) '!AK56</f>
        <v>0</v>
      </c>
      <c r="AL39" s="349">
        <f>'[6]Зведена (субвенції з ОБ) '!AL56</f>
        <v>3500000</v>
      </c>
      <c r="AM39" s="349">
        <f>'[6]Зведена (субвенції з ОБ) '!AM56</f>
        <v>500000</v>
      </c>
      <c r="AN39" s="349">
        <f>'[6]Зведена (субвенції з ОБ) '!AN56</f>
        <v>4000000</v>
      </c>
      <c r="AO39" s="349">
        <f>'[6]Зведена (субвенції з ОБ) '!AO56</f>
        <v>0</v>
      </c>
      <c r="AP39" s="349">
        <f>'[6]Зведена (субвенції з ОБ) '!AP56</f>
        <v>0</v>
      </c>
      <c r="AQ39" s="349">
        <f>'[6]Зведена (субвенції з ОБ) '!AQ56</f>
        <v>4000000</v>
      </c>
      <c r="AR39" s="349">
        <f>'[6]Зведена (субвенції з ОБ) '!AR56</f>
        <v>0</v>
      </c>
      <c r="AS39" s="349">
        <f>'[6]Зведена (субвенції з ОБ) '!AS56</f>
        <v>4000000</v>
      </c>
      <c r="AT39" s="349">
        <f>'[6]Зведена (субвенції з ОБ) '!AT56</f>
        <v>0</v>
      </c>
      <c r="AU39" s="349">
        <f>'[6]Зведена (субвенції з ОБ) '!AU56</f>
        <v>0</v>
      </c>
      <c r="AV39" s="349">
        <f>'[6]Зведена (субвенції з ОБ) '!AV56</f>
        <v>4000000</v>
      </c>
      <c r="AW39" s="349">
        <f>'[6]Зведена (субвенції з ОБ) '!AW56</f>
        <v>0</v>
      </c>
      <c r="AX39" s="349">
        <f>'[6]Зведена (субвенції з ОБ) '!AX56</f>
        <v>4000000</v>
      </c>
      <c r="AY39" s="349">
        <f>'[6]Зведена (субвенції з ОБ) '!AY56</f>
        <v>0</v>
      </c>
      <c r="AZ39" s="349">
        <f>'[6]Зведена (субвенції з ОБ) '!AZ56</f>
        <v>0</v>
      </c>
      <c r="BA39" s="349">
        <f>'[6]Зведена (субвенції з ОБ) '!BA56</f>
        <v>4000000</v>
      </c>
      <c r="BB39" s="349">
        <f>'[6]Зведена (субвенції з ОБ) '!BB56</f>
        <v>0</v>
      </c>
      <c r="BC39" s="349">
        <f>'[6]Зведена (субвенції з ОБ) '!BC56</f>
        <v>4000000</v>
      </c>
      <c r="BD39" s="349">
        <f>'[6]Зведена (субвенції з ОБ) '!BD56</f>
        <v>0</v>
      </c>
      <c r="BE39" s="349">
        <f>'[6]Зведена (субвенції з ОБ) '!BE56</f>
        <v>0</v>
      </c>
      <c r="BF39" s="349">
        <f>'[6]Зведена (субвенції з ОБ) '!BF56</f>
        <v>4000000</v>
      </c>
      <c r="BG39" s="349">
        <f>'[6]Зведена (субвенції з ОБ) '!BG56</f>
        <v>0</v>
      </c>
      <c r="BH39" s="349">
        <f>'[6]Зведена (субвенції з ОБ) '!BH56</f>
        <v>4000000</v>
      </c>
      <c r="BI39" s="349">
        <f>'[6]Зведена (субвенції з ОБ) '!BI56</f>
        <v>0</v>
      </c>
      <c r="BJ39" s="349">
        <f>'[6]Зведена (субвенції з ОБ) '!BJ56</f>
        <v>0</v>
      </c>
      <c r="BK39" s="349">
        <f>'[6]Зведена (субвенції з ОБ) '!BK56</f>
        <v>4000000</v>
      </c>
      <c r="BL39" s="349">
        <f>'[6]Зведена (субвенції з ОБ) '!BL56</f>
        <v>4000000</v>
      </c>
    </row>
    <row r="40" spans="1:256" ht="94.9" customHeight="1">
      <c r="A40" s="348"/>
      <c r="B40" s="339" t="s">
        <v>851</v>
      </c>
      <c r="C40" s="340">
        <f t="shared" si="0"/>
        <v>450000</v>
      </c>
      <c r="D40" s="349">
        <f>'[6]Зведена (субвенції з ОБ) '!D57</f>
        <v>0</v>
      </c>
      <c r="E40" s="349">
        <f>'[6]Зведена (субвенції з ОБ) '!E57</f>
        <v>0</v>
      </c>
      <c r="F40" s="349">
        <f>'[6]Зведена (субвенції з ОБ) '!F57</f>
        <v>0</v>
      </c>
      <c r="G40" s="349">
        <f>'[6]Зведена (субвенції з ОБ) '!G57</f>
        <v>0</v>
      </c>
      <c r="H40" s="349">
        <f>'[6]Зведена (субвенції з ОБ) '!H57</f>
        <v>0</v>
      </c>
      <c r="I40" s="349">
        <f>'[6]Зведена (субвенції з ОБ) '!I57</f>
        <v>0</v>
      </c>
      <c r="J40" s="349">
        <f>'[6]Зведена (субвенції з ОБ) '!J57</f>
        <v>0</v>
      </c>
      <c r="K40" s="349">
        <f>'[6]Зведена (субвенції з ОБ) '!K57</f>
        <v>0</v>
      </c>
      <c r="L40" s="349">
        <f>'[6]Зведена (субвенції з ОБ) '!L57</f>
        <v>0</v>
      </c>
      <c r="M40" s="349">
        <f>'[6]Зведена (субвенції з ОБ) '!M57</f>
        <v>0</v>
      </c>
      <c r="N40" s="349">
        <f>'[6]Зведена (субвенції з ОБ) '!N57</f>
        <v>0</v>
      </c>
      <c r="O40" s="349">
        <f>'[6]Зведена (субвенції з ОБ) '!O57</f>
        <v>0</v>
      </c>
      <c r="P40" s="349">
        <f>'[6]Зведена (субвенції з ОБ) '!P57</f>
        <v>0</v>
      </c>
      <c r="Q40" s="349">
        <f>'[6]Зведена (субвенції з ОБ) '!Q57</f>
        <v>0</v>
      </c>
      <c r="R40" s="349">
        <f>'[6]Зведена (субвенції з ОБ) '!R57</f>
        <v>0</v>
      </c>
      <c r="S40" s="349">
        <f>'[6]Зведена (субвенції з ОБ) '!S57</f>
        <v>0</v>
      </c>
      <c r="T40" s="349">
        <f>'[6]Зведена (субвенції з ОБ) '!T57</f>
        <v>0</v>
      </c>
      <c r="U40" s="349">
        <f>'[6]Зведена (субвенції з ОБ) '!U57</f>
        <v>0</v>
      </c>
      <c r="V40" s="349">
        <f>'[6]Зведена (субвенції з ОБ) '!V57</f>
        <v>0</v>
      </c>
      <c r="W40" s="349">
        <f>'[6]Зведена (субвенції з ОБ) '!W57</f>
        <v>0</v>
      </c>
      <c r="X40" s="349">
        <f>'[6]Зведена (субвенції з ОБ) '!X57</f>
        <v>0</v>
      </c>
      <c r="Y40" s="349">
        <f>'[6]Зведена (субвенції з ОБ) '!Y57</f>
        <v>0</v>
      </c>
      <c r="Z40" s="349">
        <f>'[6]Зведена (субвенції з ОБ) '!Z57</f>
        <v>0</v>
      </c>
      <c r="AA40" s="349">
        <f>'[6]Зведена (субвенції з ОБ) '!AA57</f>
        <v>0</v>
      </c>
      <c r="AB40" s="349">
        <f>'[6]Зведена (субвенції з ОБ) '!AB57</f>
        <v>0</v>
      </c>
      <c r="AC40" s="349">
        <f>'[6]Зведена (субвенції з ОБ) '!AC57</f>
        <v>450000</v>
      </c>
      <c r="AD40" s="349">
        <f>'[6]Зведена (субвенції з ОБ) '!AD57</f>
        <v>450000</v>
      </c>
      <c r="AE40" s="349">
        <f>'[6]Зведена (субвенції з ОБ) '!AE57</f>
        <v>0</v>
      </c>
      <c r="AF40" s="349">
        <f>'[6]Зведена (субвенції з ОБ) '!AF57</f>
        <v>0</v>
      </c>
      <c r="AG40" s="349">
        <f>'[6]Зведена (субвенції з ОБ) '!AG57</f>
        <v>450000</v>
      </c>
      <c r="AH40" s="349">
        <f>'[6]Зведена (субвенції з ОБ) '!AH57</f>
        <v>0</v>
      </c>
      <c r="AI40" s="349">
        <f>'[6]Зведена (субвенції з ОБ) '!AI57</f>
        <v>450000</v>
      </c>
      <c r="AJ40" s="349">
        <f>'[6]Зведена (субвенції з ОБ) '!AJ57</f>
        <v>0</v>
      </c>
      <c r="AK40" s="349">
        <f>'[6]Зведена (субвенції з ОБ) '!AK57</f>
        <v>0</v>
      </c>
      <c r="AL40" s="349">
        <f>'[6]Зведена (субвенції з ОБ) '!AL57</f>
        <v>450000</v>
      </c>
      <c r="AM40" s="349">
        <f>'[6]Зведена (субвенції з ОБ) '!AM57</f>
        <v>0</v>
      </c>
      <c r="AN40" s="349">
        <f>'[6]Зведена (субвенції з ОБ) '!AN57</f>
        <v>450000</v>
      </c>
      <c r="AO40" s="349">
        <f>'[6]Зведена (субвенції з ОБ) '!AO57</f>
        <v>0</v>
      </c>
      <c r="AP40" s="349">
        <f>'[6]Зведена (субвенції з ОБ) '!AP57</f>
        <v>0</v>
      </c>
      <c r="AQ40" s="349">
        <f>'[6]Зведена (субвенції з ОБ) '!AQ57</f>
        <v>450000</v>
      </c>
      <c r="AR40" s="349">
        <f>'[6]Зведена (субвенції з ОБ) '!AR57</f>
        <v>0</v>
      </c>
      <c r="AS40" s="349">
        <f>'[6]Зведена (субвенції з ОБ) '!AS57</f>
        <v>450000</v>
      </c>
      <c r="AT40" s="349">
        <f>'[6]Зведена (субвенції з ОБ) '!AT57</f>
        <v>0</v>
      </c>
      <c r="AU40" s="349">
        <f>'[6]Зведена (субвенції з ОБ) '!AU57</f>
        <v>0</v>
      </c>
      <c r="AV40" s="349">
        <f>'[6]Зведена (субвенції з ОБ) '!AV57</f>
        <v>450000</v>
      </c>
      <c r="AW40" s="349">
        <f>'[6]Зведена (субвенції з ОБ) '!AW57</f>
        <v>0</v>
      </c>
      <c r="AX40" s="349">
        <f>'[6]Зведена (субвенції з ОБ) '!AX57</f>
        <v>450000</v>
      </c>
      <c r="AY40" s="349">
        <f>'[6]Зведена (субвенції з ОБ) '!AY57</f>
        <v>0</v>
      </c>
      <c r="AZ40" s="349">
        <f>'[6]Зведена (субвенції з ОБ) '!AZ57</f>
        <v>0</v>
      </c>
      <c r="BA40" s="349">
        <f>'[6]Зведена (субвенції з ОБ) '!BA57</f>
        <v>450000</v>
      </c>
      <c r="BB40" s="349">
        <f>'[6]Зведена (субвенції з ОБ) '!BB57</f>
        <v>0</v>
      </c>
      <c r="BC40" s="349">
        <f>'[6]Зведена (субвенції з ОБ) '!BC57</f>
        <v>450000</v>
      </c>
      <c r="BD40" s="349">
        <f>'[6]Зведена (субвенції з ОБ) '!BD57</f>
        <v>0</v>
      </c>
      <c r="BE40" s="349">
        <f>'[6]Зведена (субвенції з ОБ) '!BE57</f>
        <v>0</v>
      </c>
      <c r="BF40" s="349">
        <f>'[6]Зведена (субвенції з ОБ) '!BF57</f>
        <v>450000</v>
      </c>
      <c r="BG40" s="349">
        <f>'[6]Зведена (субвенції з ОБ) '!BG57</f>
        <v>0</v>
      </c>
      <c r="BH40" s="349">
        <f>'[6]Зведена (субвенції з ОБ) '!BH57</f>
        <v>450000</v>
      </c>
      <c r="BI40" s="349">
        <f>'[6]Зведена (субвенції з ОБ) '!BI57</f>
        <v>0</v>
      </c>
      <c r="BJ40" s="349">
        <f>'[6]Зведена (субвенції з ОБ) '!BJ57</f>
        <v>0</v>
      </c>
      <c r="BK40" s="349">
        <f>'[6]Зведена (субвенції з ОБ) '!BK57</f>
        <v>450000</v>
      </c>
      <c r="BL40" s="349">
        <f>'[6]Зведена (субвенції з ОБ) '!BL57</f>
        <v>450000</v>
      </c>
    </row>
    <row r="41" spans="1:256" ht="47.45" customHeight="1">
      <c r="A41" s="348"/>
      <c r="B41" s="339" t="s">
        <v>852</v>
      </c>
      <c r="C41" s="340">
        <f t="shared" si="0"/>
        <v>350000</v>
      </c>
      <c r="D41" s="349">
        <f>'[6]Зведена (субвенції з ОБ) '!D125</f>
        <v>0</v>
      </c>
      <c r="E41" s="349">
        <f>'[6]Зведена (субвенції з ОБ) '!E125</f>
        <v>0</v>
      </c>
      <c r="F41" s="349">
        <f>'[6]Зведена (субвенції з ОБ) '!F125</f>
        <v>0</v>
      </c>
      <c r="G41" s="349">
        <f>'[6]Зведена (субвенції з ОБ) '!G125</f>
        <v>0</v>
      </c>
      <c r="H41" s="349">
        <f>'[6]Зведена (субвенції з ОБ) '!H125</f>
        <v>0</v>
      </c>
      <c r="I41" s="349">
        <f>'[6]Зведена (субвенції з ОБ) '!I125</f>
        <v>0</v>
      </c>
      <c r="J41" s="349">
        <f>'[6]Зведена (субвенції з ОБ) '!J125</f>
        <v>0</v>
      </c>
      <c r="K41" s="349">
        <f>'[6]Зведена (субвенції з ОБ) '!K125</f>
        <v>0</v>
      </c>
      <c r="L41" s="349">
        <f>'[6]Зведена (субвенції з ОБ) '!L125</f>
        <v>0</v>
      </c>
      <c r="M41" s="349">
        <f>'[6]Зведена (субвенції з ОБ) '!M125</f>
        <v>0</v>
      </c>
      <c r="N41" s="349">
        <f>'[6]Зведена (субвенції з ОБ) '!N125</f>
        <v>0</v>
      </c>
      <c r="O41" s="349">
        <f>'[6]Зведена (субвенції з ОБ) '!O125</f>
        <v>0</v>
      </c>
      <c r="P41" s="349">
        <f>'[6]Зведена (субвенції з ОБ) '!P125</f>
        <v>0</v>
      </c>
      <c r="Q41" s="349">
        <f>'[6]Зведена (субвенції з ОБ) '!Q125</f>
        <v>0</v>
      </c>
      <c r="R41" s="349">
        <f>'[6]Зведена (субвенції з ОБ) '!R125</f>
        <v>0</v>
      </c>
      <c r="S41" s="349">
        <f>'[6]Зведена (субвенції з ОБ) '!S125</f>
        <v>0</v>
      </c>
      <c r="T41" s="349">
        <f>'[6]Зведена (субвенції з ОБ) '!T125</f>
        <v>0</v>
      </c>
      <c r="U41" s="349">
        <f>'[6]Зведена (субвенції з ОБ) '!U125</f>
        <v>0</v>
      </c>
      <c r="V41" s="349">
        <f>'[6]Зведена (субвенції з ОБ) '!V125</f>
        <v>0</v>
      </c>
      <c r="W41" s="349">
        <f>'[6]Зведена (субвенції з ОБ) '!W125</f>
        <v>0</v>
      </c>
      <c r="X41" s="349">
        <f>'[6]Зведена (субвенції з ОБ) '!X125</f>
        <v>0</v>
      </c>
      <c r="Y41" s="349">
        <f>'[6]Зведена (субвенції з ОБ) '!Y125</f>
        <v>0</v>
      </c>
      <c r="Z41" s="349">
        <f>'[6]Зведена (субвенції з ОБ) '!Z125</f>
        <v>0</v>
      </c>
      <c r="AA41" s="349">
        <f>'[6]Зведена (субвенції з ОБ) '!AA125</f>
        <v>0</v>
      </c>
      <c r="AB41" s="349">
        <f>'[6]Зведена (субвенції з ОБ) '!AB125</f>
        <v>0</v>
      </c>
      <c r="AC41" s="349">
        <f>'[6]Зведена (субвенції з ОБ) '!AC125</f>
        <v>350000</v>
      </c>
      <c r="AD41" s="349">
        <f>'[6]Зведена (субвенції з ОБ) '!AD125</f>
        <v>350000</v>
      </c>
      <c r="AE41" s="349">
        <f>'[6]Зведена (субвенції з ОБ) '!AE125</f>
        <v>0</v>
      </c>
      <c r="AF41" s="349">
        <f>'[6]Зведена (субвенції з ОБ) '!AF125</f>
        <v>0</v>
      </c>
      <c r="AG41" s="349">
        <f>'[6]Зведена (субвенції з ОБ) '!AG125</f>
        <v>350000</v>
      </c>
      <c r="AH41" s="349">
        <f>'[6]Зведена (субвенції з ОБ) '!AH125</f>
        <v>0</v>
      </c>
      <c r="AI41" s="349">
        <f>'[6]Зведена (субвенції з ОБ) '!AI125</f>
        <v>350000</v>
      </c>
      <c r="AJ41" s="349">
        <f>'[6]Зведена (субвенції з ОБ) '!AJ125</f>
        <v>0</v>
      </c>
      <c r="AK41" s="349">
        <f>'[6]Зведена (субвенції з ОБ) '!AK125</f>
        <v>0</v>
      </c>
      <c r="AL41" s="349">
        <f>'[6]Зведена (субвенції з ОБ) '!AL125</f>
        <v>350000</v>
      </c>
      <c r="AM41" s="349">
        <f>'[6]Зведена (субвенції з ОБ) '!AM125</f>
        <v>0</v>
      </c>
      <c r="AN41" s="349">
        <f>'[6]Зведена (субвенції з ОБ) '!AN125</f>
        <v>350000</v>
      </c>
      <c r="AO41" s="349">
        <f>'[6]Зведена (субвенції з ОБ) '!AO125</f>
        <v>0</v>
      </c>
      <c r="AP41" s="349">
        <f>'[6]Зведена (субвенції з ОБ) '!AP125</f>
        <v>0</v>
      </c>
      <c r="AQ41" s="349">
        <f>'[6]Зведена (субвенції з ОБ) '!AQ125</f>
        <v>350000</v>
      </c>
      <c r="AR41" s="349">
        <f>'[6]Зведена (субвенції з ОБ) '!AR125</f>
        <v>0</v>
      </c>
      <c r="AS41" s="349">
        <f>'[6]Зведена (субвенції з ОБ) '!AS125</f>
        <v>350000</v>
      </c>
      <c r="AT41" s="349">
        <f>'[6]Зведена (субвенції з ОБ) '!AT125</f>
        <v>0</v>
      </c>
      <c r="AU41" s="349">
        <f>'[6]Зведена (субвенції з ОБ) '!AU125</f>
        <v>0</v>
      </c>
      <c r="AV41" s="349">
        <f>'[6]Зведена (субвенції з ОБ) '!AV125</f>
        <v>350000</v>
      </c>
      <c r="AW41" s="349">
        <f>'[6]Зведена (субвенції з ОБ) '!AW125</f>
        <v>0</v>
      </c>
      <c r="AX41" s="349">
        <f>'[6]Зведена (субвенції з ОБ) '!AX125</f>
        <v>350000</v>
      </c>
      <c r="AY41" s="349">
        <f>'[6]Зведена (субвенції з ОБ) '!AY125</f>
        <v>0</v>
      </c>
      <c r="AZ41" s="349">
        <f>'[6]Зведена (субвенції з ОБ) '!AZ125</f>
        <v>0</v>
      </c>
      <c r="BA41" s="349">
        <f>'[6]Зведена (субвенції з ОБ) '!BA125</f>
        <v>350000</v>
      </c>
      <c r="BB41" s="349">
        <f>'[6]Зведена (субвенції з ОБ) '!BB125</f>
        <v>0</v>
      </c>
      <c r="BC41" s="349">
        <f>'[6]Зведена (субвенції з ОБ) '!BC125</f>
        <v>350000</v>
      </c>
      <c r="BD41" s="349">
        <f>'[6]Зведена (субвенції з ОБ) '!BD125</f>
        <v>0</v>
      </c>
      <c r="BE41" s="349">
        <f>'[6]Зведена (субвенції з ОБ) '!BE125</f>
        <v>0</v>
      </c>
      <c r="BF41" s="349">
        <f>'[6]Зведена (субвенції з ОБ) '!BF125</f>
        <v>350000</v>
      </c>
      <c r="BG41" s="349">
        <f>'[6]Зведена (субвенції з ОБ) '!BG125</f>
        <v>0</v>
      </c>
      <c r="BH41" s="349">
        <f>'[6]Зведена (субвенції з ОБ) '!BH125</f>
        <v>350000</v>
      </c>
      <c r="BI41" s="349">
        <f>'[6]Зведена (субвенції з ОБ) '!BI125</f>
        <v>0</v>
      </c>
      <c r="BJ41" s="349">
        <f>'[6]Зведена (субвенції з ОБ) '!BJ125</f>
        <v>0</v>
      </c>
      <c r="BK41" s="349">
        <f>'[6]Зведена (субвенції з ОБ) '!BK125</f>
        <v>350000</v>
      </c>
      <c r="BL41" s="349">
        <f>'[6]Зведена (субвенції з ОБ) '!BL125</f>
        <v>350000</v>
      </c>
    </row>
    <row r="42" spans="1:256" ht="45" customHeight="1">
      <c r="A42" s="342">
        <v>13</v>
      </c>
      <c r="B42" s="345" t="s">
        <v>853</v>
      </c>
      <c r="C42" s="337">
        <f t="shared" si="0"/>
        <v>8200000</v>
      </c>
      <c r="D42" s="351">
        <f>D43+D44</f>
        <v>0</v>
      </c>
      <c r="E42" s="351">
        <f t="shared" ref="E42:BL42" si="14">E43+E44</f>
        <v>0</v>
      </c>
      <c r="F42" s="351">
        <f t="shared" si="14"/>
        <v>0</v>
      </c>
      <c r="G42" s="351">
        <f t="shared" si="14"/>
        <v>0</v>
      </c>
      <c r="H42" s="351">
        <f t="shared" si="14"/>
        <v>0</v>
      </c>
      <c r="I42" s="351">
        <f t="shared" si="14"/>
        <v>0</v>
      </c>
      <c r="J42" s="351">
        <f t="shared" si="14"/>
        <v>0</v>
      </c>
      <c r="K42" s="351">
        <f t="shared" si="14"/>
        <v>0</v>
      </c>
      <c r="L42" s="351">
        <f t="shared" si="14"/>
        <v>0</v>
      </c>
      <c r="M42" s="351">
        <f t="shared" si="14"/>
        <v>0</v>
      </c>
      <c r="N42" s="351">
        <f t="shared" si="14"/>
        <v>2900000</v>
      </c>
      <c r="O42" s="351">
        <f t="shared" si="14"/>
        <v>2900000</v>
      </c>
      <c r="P42" s="351">
        <f t="shared" si="14"/>
        <v>0</v>
      </c>
      <c r="Q42" s="351">
        <f t="shared" si="14"/>
        <v>0</v>
      </c>
      <c r="R42" s="351">
        <f t="shared" si="14"/>
        <v>2900000</v>
      </c>
      <c r="S42" s="351">
        <f t="shared" si="14"/>
        <v>5100000</v>
      </c>
      <c r="T42" s="351">
        <f t="shared" si="14"/>
        <v>8000000</v>
      </c>
      <c r="U42" s="351">
        <f t="shared" si="14"/>
        <v>8000000</v>
      </c>
      <c r="V42" s="351">
        <f t="shared" si="14"/>
        <v>8000000</v>
      </c>
      <c r="W42" s="351">
        <f t="shared" si="14"/>
        <v>0</v>
      </c>
      <c r="X42" s="351">
        <f t="shared" si="14"/>
        <v>0</v>
      </c>
      <c r="Y42" s="351">
        <f t="shared" si="14"/>
        <v>8000000</v>
      </c>
      <c r="Z42" s="351">
        <f t="shared" si="14"/>
        <v>0</v>
      </c>
      <c r="AA42" s="351">
        <f t="shared" si="14"/>
        <v>8000000</v>
      </c>
      <c r="AB42" s="351">
        <f t="shared" si="14"/>
        <v>0</v>
      </c>
      <c r="AC42" s="351">
        <f t="shared" si="14"/>
        <v>200000</v>
      </c>
      <c r="AD42" s="351">
        <f t="shared" si="14"/>
        <v>8200000</v>
      </c>
      <c r="AE42" s="351">
        <f t="shared" si="14"/>
        <v>0</v>
      </c>
      <c r="AF42" s="351">
        <f t="shared" si="14"/>
        <v>8000000</v>
      </c>
      <c r="AG42" s="351">
        <f t="shared" si="14"/>
        <v>200000</v>
      </c>
      <c r="AH42" s="351">
        <f t="shared" si="14"/>
        <v>0</v>
      </c>
      <c r="AI42" s="351">
        <f t="shared" si="14"/>
        <v>8200000</v>
      </c>
      <c r="AJ42" s="351">
        <f t="shared" si="14"/>
        <v>0</v>
      </c>
      <c r="AK42" s="351">
        <f t="shared" si="14"/>
        <v>8000000</v>
      </c>
      <c r="AL42" s="351">
        <f t="shared" si="14"/>
        <v>200000</v>
      </c>
      <c r="AM42" s="351">
        <f t="shared" si="14"/>
        <v>0</v>
      </c>
      <c r="AN42" s="351">
        <f t="shared" si="14"/>
        <v>8200000</v>
      </c>
      <c r="AO42" s="351">
        <f t="shared" si="14"/>
        <v>0</v>
      </c>
      <c r="AP42" s="351">
        <f t="shared" si="14"/>
        <v>8000000</v>
      </c>
      <c r="AQ42" s="351">
        <f t="shared" si="14"/>
        <v>200000</v>
      </c>
      <c r="AR42" s="351">
        <f t="shared" si="14"/>
        <v>0</v>
      </c>
      <c r="AS42" s="351">
        <f t="shared" si="14"/>
        <v>8200000</v>
      </c>
      <c r="AT42" s="351">
        <f t="shared" si="14"/>
        <v>0</v>
      </c>
      <c r="AU42" s="351">
        <f t="shared" si="14"/>
        <v>8000000</v>
      </c>
      <c r="AV42" s="351">
        <f t="shared" si="14"/>
        <v>200000</v>
      </c>
      <c r="AW42" s="351">
        <f t="shared" si="14"/>
        <v>0</v>
      </c>
      <c r="AX42" s="351">
        <f t="shared" si="14"/>
        <v>8200000</v>
      </c>
      <c r="AY42" s="351">
        <f t="shared" si="14"/>
        <v>0</v>
      </c>
      <c r="AZ42" s="351">
        <f t="shared" si="14"/>
        <v>8000000</v>
      </c>
      <c r="BA42" s="351">
        <f t="shared" si="14"/>
        <v>200000</v>
      </c>
      <c r="BB42" s="351">
        <f t="shared" si="14"/>
        <v>0</v>
      </c>
      <c r="BC42" s="351">
        <f t="shared" si="14"/>
        <v>8200000</v>
      </c>
      <c r="BD42" s="351">
        <f t="shared" si="14"/>
        <v>0</v>
      </c>
      <c r="BE42" s="351">
        <f t="shared" si="14"/>
        <v>8000000</v>
      </c>
      <c r="BF42" s="351">
        <f t="shared" si="14"/>
        <v>200000</v>
      </c>
      <c r="BG42" s="351">
        <f t="shared" si="14"/>
        <v>0</v>
      </c>
      <c r="BH42" s="351">
        <f t="shared" si="14"/>
        <v>8200000</v>
      </c>
      <c r="BI42" s="351">
        <f t="shared" si="14"/>
        <v>0</v>
      </c>
      <c r="BJ42" s="351">
        <f t="shared" si="14"/>
        <v>8000000</v>
      </c>
      <c r="BK42" s="351">
        <f t="shared" si="14"/>
        <v>200000</v>
      </c>
      <c r="BL42" s="351">
        <f t="shared" si="14"/>
        <v>8200000</v>
      </c>
    </row>
    <row r="43" spans="1:256" ht="97.15" customHeight="1">
      <c r="A43" s="343"/>
      <c r="B43" s="339" t="s">
        <v>854</v>
      </c>
      <c r="C43" s="340">
        <f t="shared" si="0"/>
        <v>8000000</v>
      </c>
      <c r="D43" s="349">
        <f>'[6]Зведена (субвенції з ОБ) '!D94</f>
        <v>0</v>
      </c>
      <c r="E43" s="349">
        <f>'[6]Зведена (субвенції з ОБ) '!E94</f>
        <v>0</v>
      </c>
      <c r="F43" s="349">
        <f>'[6]Зведена (субвенції з ОБ) '!F94</f>
        <v>0</v>
      </c>
      <c r="G43" s="349">
        <f>'[6]Зведена (субвенції з ОБ) '!G94</f>
        <v>0</v>
      </c>
      <c r="H43" s="349">
        <f>'[6]Зведена (субвенції з ОБ) '!H94</f>
        <v>0</v>
      </c>
      <c r="I43" s="349">
        <f>'[6]Зведена (субвенції з ОБ) '!I94</f>
        <v>0</v>
      </c>
      <c r="J43" s="349">
        <f>'[6]Зведена (субвенції з ОБ) '!J94</f>
        <v>0</v>
      </c>
      <c r="K43" s="349">
        <f>'[6]Зведена (субвенції з ОБ) '!K94</f>
        <v>0</v>
      </c>
      <c r="L43" s="349">
        <f>'[6]Зведена (субвенції з ОБ) '!L94</f>
        <v>0</v>
      </c>
      <c r="M43" s="349">
        <f>'[6]Зведена (субвенції з ОБ) '!M94</f>
        <v>0</v>
      </c>
      <c r="N43" s="349">
        <f>'[6]Зведена (субвенції з ОБ) '!N94</f>
        <v>2900000</v>
      </c>
      <c r="O43" s="349">
        <f>'[6]Зведена (субвенції з ОБ) '!O94</f>
        <v>2900000</v>
      </c>
      <c r="P43" s="349">
        <f>'[6]Зведена (субвенції з ОБ) '!P94</f>
        <v>0</v>
      </c>
      <c r="Q43" s="349">
        <f>'[6]Зведена (субвенції з ОБ) '!Q94</f>
        <v>0</v>
      </c>
      <c r="R43" s="349">
        <f>'[6]Зведена (субвенції з ОБ) '!R94</f>
        <v>2900000</v>
      </c>
      <c r="S43" s="349">
        <f>'[6]Зведена (субвенції з ОБ) '!S94</f>
        <v>5100000</v>
      </c>
      <c r="T43" s="349">
        <f>'[6]Зведена (субвенції з ОБ) '!T94</f>
        <v>8000000</v>
      </c>
      <c r="U43" s="349">
        <f>'[6]Зведена (субвенції з ОБ) '!U94</f>
        <v>8000000</v>
      </c>
      <c r="V43" s="349">
        <f>'[6]Зведена (субвенції з ОБ) '!V94</f>
        <v>8000000</v>
      </c>
      <c r="W43" s="349">
        <f>'[6]Зведена (субвенції з ОБ) '!W94</f>
        <v>0</v>
      </c>
      <c r="X43" s="349">
        <f>'[6]Зведена (субвенції з ОБ) '!X94</f>
        <v>0</v>
      </c>
      <c r="Y43" s="349">
        <f>'[6]Зведена (субвенції з ОБ) '!Y94</f>
        <v>8000000</v>
      </c>
      <c r="Z43" s="349">
        <f>'[6]Зведена (субвенції з ОБ) '!Z94</f>
        <v>0</v>
      </c>
      <c r="AA43" s="349">
        <f>'[6]Зведена (субвенції з ОБ) '!AA94</f>
        <v>8000000</v>
      </c>
      <c r="AB43" s="349">
        <f>'[6]Зведена (субвенції з ОБ) '!AB94</f>
        <v>0</v>
      </c>
      <c r="AC43" s="349">
        <f>'[6]Зведена (субвенції з ОБ) '!AC94</f>
        <v>0</v>
      </c>
      <c r="AD43" s="349">
        <f>'[6]Зведена (субвенції з ОБ) '!AD94</f>
        <v>8000000</v>
      </c>
      <c r="AE43" s="349">
        <f>'[6]Зведена (субвенції з ОБ) '!AE94</f>
        <v>0</v>
      </c>
      <c r="AF43" s="349">
        <f>'[6]Зведена (субвенції з ОБ) '!AF94</f>
        <v>8000000</v>
      </c>
      <c r="AG43" s="349">
        <f>'[6]Зведена (субвенції з ОБ) '!AG94</f>
        <v>0</v>
      </c>
      <c r="AH43" s="349">
        <f>'[6]Зведена (субвенції з ОБ) '!AH94</f>
        <v>0</v>
      </c>
      <c r="AI43" s="349">
        <f>'[6]Зведена (субвенції з ОБ) '!AI94</f>
        <v>8000000</v>
      </c>
      <c r="AJ43" s="349">
        <f>'[6]Зведена (субвенції з ОБ) '!AJ94</f>
        <v>0</v>
      </c>
      <c r="AK43" s="349">
        <f>'[6]Зведена (субвенції з ОБ) '!AK94</f>
        <v>8000000</v>
      </c>
      <c r="AL43" s="349">
        <f>'[6]Зведена (субвенції з ОБ) '!AL94</f>
        <v>0</v>
      </c>
      <c r="AM43" s="349">
        <f>'[6]Зведена (субвенції з ОБ) '!AM94</f>
        <v>0</v>
      </c>
      <c r="AN43" s="349">
        <f>'[6]Зведена (субвенції з ОБ) '!AN94</f>
        <v>8000000</v>
      </c>
      <c r="AO43" s="349">
        <f>'[6]Зведена (субвенції з ОБ) '!AO94</f>
        <v>0</v>
      </c>
      <c r="AP43" s="349">
        <f>'[6]Зведена (субвенції з ОБ) '!AP94</f>
        <v>8000000</v>
      </c>
      <c r="AQ43" s="349">
        <f>'[6]Зведена (субвенції з ОБ) '!AQ94</f>
        <v>0</v>
      </c>
      <c r="AR43" s="349">
        <f>'[6]Зведена (субвенції з ОБ) '!AR94</f>
        <v>0</v>
      </c>
      <c r="AS43" s="349">
        <f>'[6]Зведена (субвенції з ОБ) '!AS94</f>
        <v>8000000</v>
      </c>
      <c r="AT43" s="349">
        <f>'[6]Зведена (субвенції з ОБ) '!AT94</f>
        <v>0</v>
      </c>
      <c r="AU43" s="349">
        <f>'[6]Зведена (субвенції з ОБ) '!AU94</f>
        <v>8000000</v>
      </c>
      <c r="AV43" s="349">
        <f>'[6]Зведена (субвенції з ОБ) '!AV94</f>
        <v>0</v>
      </c>
      <c r="AW43" s="349">
        <f>'[6]Зведена (субвенції з ОБ) '!AW94</f>
        <v>0</v>
      </c>
      <c r="AX43" s="349">
        <f>'[6]Зведена (субвенції з ОБ) '!AX94</f>
        <v>8000000</v>
      </c>
      <c r="AY43" s="349">
        <f>'[6]Зведена (субвенції з ОБ) '!AY94</f>
        <v>0</v>
      </c>
      <c r="AZ43" s="349">
        <f>'[6]Зведена (субвенції з ОБ) '!AZ94</f>
        <v>8000000</v>
      </c>
      <c r="BA43" s="349">
        <f>'[6]Зведена (субвенції з ОБ) '!BA94</f>
        <v>0</v>
      </c>
      <c r="BB43" s="349">
        <f>'[6]Зведена (субвенції з ОБ) '!BB94</f>
        <v>0</v>
      </c>
      <c r="BC43" s="349">
        <f>'[6]Зведена (субвенції з ОБ) '!BC94</f>
        <v>8000000</v>
      </c>
      <c r="BD43" s="349">
        <f>'[6]Зведена (субвенції з ОБ) '!BD94</f>
        <v>0</v>
      </c>
      <c r="BE43" s="349">
        <f>'[6]Зведена (субвенції з ОБ) '!BE94</f>
        <v>8000000</v>
      </c>
      <c r="BF43" s="349">
        <f>'[6]Зведена (субвенції з ОБ) '!BF94</f>
        <v>0</v>
      </c>
      <c r="BG43" s="349">
        <f>'[6]Зведена (субвенції з ОБ) '!BG94</f>
        <v>0</v>
      </c>
      <c r="BH43" s="349">
        <f>'[6]Зведена (субвенції з ОБ) '!BH94</f>
        <v>8000000</v>
      </c>
      <c r="BI43" s="349">
        <f>'[6]Зведена (субвенції з ОБ) '!BI94</f>
        <v>0</v>
      </c>
      <c r="BJ43" s="349">
        <f>'[6]Зведена (субвенції з ОБ) '!BJ94</f>
        <v>8000000</v>
      </c>
      <c r="BK43" s="349">
        <f>'[6]Зведена (субвенції з ОБ) '!BK94</f>
        <v>0</v>
      </c>
      <c r="BL43" s="349">
        <f>'[6]Зведена (субвенції з ОБ) '!BL94</f>
        <v>8000000</v>
      </c>
    </row>
    <row r="44" spans="1:256" ht="84.6" customHeight="1">
      <c r="A44" s="343"/>
      <c r="B44" s="339" t="s">
        <v>855</v>
      </c>
      <c r="C44" s="340">
        <f t="shared" si="0"/>
        <v>200000</v>
      </c>
      <c r="D44" s="349">
        <f>'[6]Зведена (субвенції з ОБ) '!D101</f>
        <v>0</v>
      </c>
      <c r="E44" s="349">
        <f>'[6]Зведена (субвенції з ОБ) '!E101</f>
        <v>0</v>
      </c>
      <c r="F44" s="349">
        <f>'[6]Зведена (субвенції з ОБ) '!F101</f>
        <v>0</v>
      </c>
      <c r="G44" s="349">
        <f>'[6]Зведена (субвенції з ОБ) '!G101</f>
        <v>0</v>
      </c>
      <c r="H44" s="349">
        <f>'[6]Зведена (субвенції з ОБ) '!H101</f>
        <v>0</v>
      </c>
      <c r="I44" s="349">
        <f>'[6]Зведена (субвенції з ОБ) '!I101</f>
        <v>0</v>
      </c>
      <c r="J44" s="349">
        <f>'[6]Зведена (субвенції з ОБ) '!J101</f>
        <v>0</v>
      </c>
      <c r="K44" s="349">
        <f>'[6]Зведена (субвенції з ОБ) '!K101</f>
        <v>0</v>
      </c>
      <c r="L44" s="349">
        <f>'[6]Зведена (субвенції з ОБ) '!L101</f>
        <v>0</v>
      </c>
      <c r="M44" s="349">
        <f>'[6]Зведена (субвенції з ОБ) '!M101</f>
        <v>0</v>
      </c>
      <c r="N44" s="349">
        <f>'[6]Зведена (субвенції з ОБ) '!N101</f>
        <v>0</v>
      </c>
      <c r="O44" s="349">
        <f>'[6]Зведена (субвенції з ОБ) '!O101</f>
        <v>0</v>
      </c>
      <c r="P44" s="349">
        <f>'[6]Зведена (субвенції з ОБ) '!P101</f>
        <v>0</v>
      </c>
      <c r="Q44" s="349">
        <f>'[6]Зведена (субвенції з ОБ) '!Q101</f>
        <v>0</v>
      </c>
      <c r="R44" s="349">
        <f>'[6]Зведена (субвенції з ОБ) '!R101</f>
        <v>0</v>
      </c>
      <c r="S44" s="349">
        <f>'[6]Зведена (субвенції з ОБ) '!S101</f>
        <v>0</v>
      </c>
      <c r="T44" s="349">
        <f>'[6]Зведена (субвенції з ОБ) '!T101</f>
        <v>0</v>
      </c>
      <c r="U44" s="349">
        <f>'[6]Зведена (субвенції з ОБ) '!U101</f>
        <v>0</v>
      </c>
      <c r="V44" s="349">
        <f>'[6]Зведена (субвенції з ОБ) '!V101</f>
        <v>0</v>
      </c>
      <c r="W44" s="349">
        <f>'[6]Зведена (субвенції з ОБ) '!W101</f>
        <v>0</v>
      </c>
      <c r="X44" s="349">
        <f>'[6]Зведена (субвенції з ОБ) '!X101</f>
        <v>0</v>
      </c>
      <c r="Y44" s="349">
        <f>'[6]Зведена (субвенції з ОБ) '!Y101</f>
        <v>0</v>
      </c>
      <c r="Z44" s="349">
        <f>'[6]Зведена (субвенції з ОБ) '!Z101</f>
        <v>0</v>
      </c>
      <c r="AA44" s="349">
        <f>'[6]Зведена (субвенції з ОБ) '!AA101</f>
        <v>0</v>
      </c>
      <c r="AB44" s="349">
        <f>'[6]Зведена (субвенції з ОБ) '!AB101</f>
        <v>0</v>
      </c>
      <c r="AC44" s="349">
        <f>'[6]Зведена (субвенції з ОБ) '!AC101</f>
        <v>200000</v>
      </c>
      <c r="AD44" s="349">
        <f>'[6]Зведена (субвенції з ОБ) '!AD101</f>
        <v>200000</v>
      </c>
      <c r="AE44" s="349">
        <f>'[6]Зведена (субвенції з ОБ) '!AE101</f>
        <v>0</v>
      </c>
      <c r="AF44" s="349">
        <f>'[6]Зведена (субвенції з ОБ) '!AF101</f>
        <v>0</v>
      </c>
      <c r="AG44" s="349">
        <f>'[6]Зведена (субвенції з ОБ) '!AG101</f>
        <v>200000</v>
      </c>
      <c r="AH44" s="349">
        <f>'[6]Зведена (субвенції з ОБ) '!AH101</f>
        <v>0</v>
      </c>
      <c r="AI44" s="349">
        <f>'[6]Зведена (субвенції з ОБ) '!AI101</f>
        <v>200000</v>
      </c>
      <c r="AJ44" s="349">
        <f>'[6]Зведена (субвенції з ОБ) '!AJ101</f>
        <v>0</v>
      </c>
      <c r="AK44" s="349">
        <f>'[6]Зведена (субвенції з ОБ) '!AK101</f>
        <v>0</v>
      </c>
      <c r="AL44" s="349">
        <f>'[6]Зведена (субвенції з ОБ) '!AL101</f>
        <v>200000</v>
      </c>
      <c r="AM44" s="349">
        <f>'[6]Зведена (субвенції з ОБ) '!AM101</f>
        <v>0</v>
      </c>
      <c r="AN44" s="349">
        <f>'[6]Зведена (субвенції з ОБ) '!AN101</f>
        <v>200000</v>
      </c>
      <c r="AO44" s="349">
        <f>'[6]Зведена (субвенції з ОБ) '!AO101</f>
        <v>0</v>
      </c>
      <c r="AP44" s="349">
        <f>'[6]Зведена (субвенції з ОБ) '!AP101</f>
        <v>0</v>
      </c>
      <c r="AQ44" s="349">
        <f>'[6]Зведена (субвенції з ОБ) '!AQ101</f>
        <v>200000</v>
      </c>
      <c r="AR44" s="349">
        <f>'[6]Зведена (субвенції з ОБ) '!AR101</f>
        <v>0</v>
      </c>
      <c r="AS44" s="349">
        <f>'[6]Зведена (субвенції з ОБ) '!AS101</f>
        <v>200000</v>
      </c>
      <c r="AT44" s="349">
        <f>'[6]Зведена (субвенції з ОБ) '!AT101</f>
        <v>0</v>
      </c>
      <c r="AU44" s="349">
        <f>'[6]Зведена (субвенції з ОБ) '!AU101</f>
        <v>0</v>
      </c>
      <c r="AV44" s="349">
        <f>'[6]Зведена (субвенції з ОБ) '!AV101</f>
        <v>200000</v>
      </c>
      <c r="AW44" s="349">
        <f>'[6]Зведена (субвенції з ОБ) '!AW101</f>
        <v>0</v>
      </c>
      <c r="AX44" s="349">
        <f>'[6]Зведена (субвенції з ОБ) '!AX101</f>
        <v>200000</v>
      </c>
      <c r="AY44" s="349">
        <f>'[6]Зведена (субвенції з ОБ) '!AY101</f>
        <v>0</v>
      </c>
      <c r="AZ44" s="349">
        <f>'[6]Зведена (субвенції з ОБ) '!AZ101</f>
        <v>0</v>
      </c>
      <c r="BA44" s="349">
        <f>'[6]Зведена (субвенції з ОБ) '!BA101</f>
        <v>200000</v>
      </c>
      <c r="BB44" s="349">
        <f>'[6]Зведена (субвенції з ОБ) '!BB101</f>
        <v>0</v>
      </c>
      <c r="BC44" s="349">
        <f>'[6]Зведена (субвенції з ОБ) '!BC101</f>
        <v>200000</v>
      </c>
      <c r="BD44" s="349">
        <f>'[6]Зведена (субвенції з ОБ) '!BD101</f>
        <v>0</v>
      </c>
      <c r="BE44" s="349">
        <f>'[6]Зведена (субвенції з ОБ) '!BE101</f>
        <v>0</v>
      </c>
      <c r="BF44" s="349">
        <f>'[6]Зведена (субвенції з ОБ) '!BF101</f>
        <v>200000</v>
      </c>
      <c r="BG44" s="349">
        <f>'[6]Зведена (субвенції з ОБ) '!BG101</f>
        <v>0</v>
      </c>
      <c r="BH44" s="349">
        <f>'[6]Зведена (субвенції з ОБ) '!BH101</f>
        <v>200000</v>
      </c>
      <c r="BI44" s="349">
        <f>'[6]Зведена (субвенції з ОБ) '!BI101</f>
        <v>0</v>
      </c>
      <c r="BJ44" s="349">
        <f>'[6]Зведена (субвенції з ОБ) '!BJ101</f>
        <v>0</v>
      </c>
      <c r="BK44" s="349">
        <f>'[6]Зведена (субвенції з ОБ) '!BK101</f>
        <v>200000</v>
      </c>
      <c r="BL44" s="349">
        <f>'[6]Зведена (субвенції з ОБ) '!BL101</f>
        <v>200000</v>
      </c>
    </row>
    <row r="45" spans="1:256" ht="48" customHeight="1">
      <c r="A45" s="342">
        <v>14</v>
      </c>
      <c r="B45" s="352" t="s">
        <v>856</v>
      </c>
      <c r="C45" s="337">
        <f t="shared" si="0"/>
        <v>1000000</v>
      </c>
      <c r="D45" s="351">
        <f>D46</f>
        <v>0</v>
      </c>
      <c r="E45" s="351">
        <f t="shared" ref="E45:BL45" si="15">E46</f>
        <v>0</v>
      </c>
      <c r="F45" s="351">
        <f t="shared" si="15"/>
        <v>0</v>
      </c>
      <c r="G45" s="351">
        <f t="shared" si="15"/>
        <v>0</v>
      </c>
      <c r="H45" s="351">
        <f t="shared" si="15"/>
        <v>0</v>
      </c>
      <c r="I45" s="351">
        <f t="shared" si="15"/>
        <v>0</v>
      </c>
      <c r="J45" s="351">
        <f t="shared" si="15"/>
        <v>0</v>
      </c>
      <c r="K45" s="351">
        <f t="shared" si="15"/>
        <v>0</v>
      </c>
      <c r="L45" s="351">
        <f t="shared" si="15"/>
        <v>0</v>
      </c>
      <c r="M45" s="351">
        <f t="shared" si="15"/>
        <v>0</v>
      </c>
      <c r="N45" s="351">
        <f t="shared" si="15"/>
        <v>0</v>
      </c>
      <c r="O45" s="351">
        <f t="shared" si="15"/>
        <v>0</v>
      </c>
      <c r="P45" s="351">
        <f t="shared" si="15"/>
        <v>0</v>
      </c>
      <c r="Q45" s="351">
        <f t="shared" si="15"/>
        <v>0</v>
      </c>
      <c r="R45" s="351">
        <f t="shared" si="15"/>
        <v>0</v>
      </c>
      <c r="S45" s="351">
        <f t="shared" si="15"/>
        <v>0</v>
      </c>
      <c r="T45" s="351">
        <f t="shared" si="15"/>
        <v>0</v>
      </c>
      <c r="U45" s="351">
        <f t="shared" si="15"/>
        <v>0</v>
      </c>
      <c r="V45" s="351">
        <f t="shared" si="15"/>
        <v>0</v>
      </c>
      <c r="W45" s="351">
        <f t="shared" si="15"/>
        <v>0</v>
      </c>
      <c r="X45" s="351">
        <f t="shared" si="15"/>
        <v>0</v>
      </c>
      <c r="Y45" s="351">
        <f t="shared" si="15"/>
        <v>0</v>
      </c>
      <c r="Z45" s="351">
        <f t="shared" si="15"/>
        <v>0</v>
      </c>
      <c r="AA45" s="351">
        <f t="shared" si="15"/>
        <v>0</v>
      </c>
      <c r="AB45" s="351">
        <f t="shared" si="15"/>
        <v>0</v>
      </c>
      <c r="AC45" s="351">
        <f t="shared" si="15"/>
        <v>0</v>
      </c>
      <c r="AD45" s="351">
        <f t="shared" si="15"/>
        <v>0</v>
      </c>
      <c r="AE45" s="351">
        <f t="shared" si="15"/>
        <v>0</v>
      </c>
      <c r="AF45" s="351">
        <f t="shared" si="15"/>
        <v>0</v>
      </c>
      <c r="AG45" s="351">
        <f t="shared" si="15"/>
        <v>0</v>
      </c>
      <c r="AH45" s="351">
        <f t="shared" si="15"/>
        <v>0</v>
      </c>
      <c r="AI45" s="351">
        <f t="shared" si="15"/>
        <v>0</v>
      </c>
      <c r="AJ45" s="351">
        <f t="shared" si="15"/>
        <v>0</v>
      </c>
      <c r="AK45" s="351">
        <f t="shared" si="15"/>
        <v>0</v>
      </c>
      <c r="AL45" s="351">
        <f t="shared" si="15"/>
        <v>0</v>
      </c>
      <c r="AM45" s="351">
        <f t="shared" si="15"/>
        <v>500000</v>
      </c>
      <c r="AN45" s="351">
        <f t="shared" si="15"/>
        <v>500000</v>
      </c>
      <c r="AO45" s="351">
        <f t="shared" si="15"/>
        <v>0</v>
      </c>
      <c r="AP45" s="351">
        <f t="shared" si="15"/>
        <v>0</v>
      </c>
      <c r="AQ45" s="351">
        <f t="shared" si="15"/>
        <v>500000</v>
      </c>
      <c r="AR45" s="351">
        <f t="shared" si="15"/>
        <v>500000</v>
      </c>
      <c r="AS45" s="351">
        <f t="shared" si="15"/>
        <v>1000000</v>
      </c>
      <c r="AT45" s="351">
        <f t="shared" si="15"/>
        <v>0</v>
      </c>
      <c r="AU45" s="351">
        <f t="shared" si="15"/>
        <v>0</v>
      </c>
      <c r="AV45" s="351">
        <f t="shared" si="15"/>
        <v>1000000</v>
      </c>
      <c r="AW45" s="351">
        <f t="shared" si="15"/>
        <v>0</v>
      </c>
      <c r="AX45" s="351">
        <f t="shared" si="15"/>
        <v>1000000</v>
      </c>
      <c r="AY45" s="351">
        <f t="shared" si="15"/>
        <v>0</v>
      </c>
      <c r="AZ45" s="351">
        <f t="shared" si="15"/>
        <v>0</v>
      </c>
      <c r="BA45" s="351">
        <f t="shared" si="15"/>
        <v>1000000</v>
      </c>
      <c r="BB45" s="351">
        <f t="shared" si="15"/>
        <v>0</v>
      </c>
      <c r="BC45" s="351">
        <f t="shared" si="15"/>
        <v>1000000</v>
      </c>
      <c r="BD45" s="351">
        <f t="shared" si="15"/>
        <v>0</v>
      </c>
      <c r="BE45" s="351">
        <f t="shared" si="15"/>
        <v>0</v>
      </c>
      <c r="BF45" s="351">
        <f t="shared" si="15"/>
        <v>1000000</v>
      </c>
      <c r="BG45" s="351">
        <f t="shared" si="15"/>
        <v>0</v>
      </c>
      <c r="BH45" s="351">
        <f t="shared" si="15"/>
        <v>1000000</v>
      </c>
      <c r="BI45" s="351">
        <f t="shared" si="15"/>
        <v>0</v>
      </c>
      <c r="BJ45" s="351">
        <f t="shared" si="15"/>
        <v>0</v>
      </c>
      <c r="BK45" s="351">
        <f t="shared" si="15"/>
        <v>1000000</v>
      </c>
      <c r="BL45" s="351">
        <f t="shared" si="15"/>
        <v>1000000</v>
      </c>
    </row>
    <row r="46" spans="1:256" ht="60.6" customHeight="1">
      <c r="A46" s="343"/>
      <c r="B46" s="71" t="s">
        <v>857</v>
      </c>
      <c r="C46" s="340">
        <f t="shared" si="0"/>
        <v>1000000</v>
      </c>
      <c r="D46" s="349">
        <f>'[6]Зведена (субвенції з ОБ) '!D29</f>
        <v>0</v>
      </c>
      <c r="E46" s="349">
        <f>'[6]Зведена (субвенції з ОБ) '!E29</f>
        <v>0</v>
      </c>
      <c r="F46" s="349">
        <f>'[6]Зведена (субвенції з ОБ) '!F29</f>
        <v>0</v>
      </c>
      <c r="G46" s="349">
        <f>'[6]Зведена (субвенції з ОБ) '!G29</f>
        <v>0</v>
      </c>
      <c r="H46" s="349">
        <f>'[6]Зведена (субвенції з ОБ) '!H29</f>
        <v>0</v>
      </c>
      <c r="I46" s="349">
        <f>'[6]Зведена (субвенції з ОБ) '!I29</f>
        <v>0</v>
      </c>
      <c r="J46" s="349">
        <f>'[6]Зведена (субвенції з ОБ) '!J29</f>
        <v>0</v>
      </c>
      <c r="K46" s="349">
        <f>'[6]Зведена (субвенції з ОБ) '!K29</f>
        <v>0</v>
      </c>
      <c r="L46" s="349">
        <f>'[6]Зведена (субвенції з ОБ) '!L29</f>
        <v>0</v>
      </c>
      <c r="M46" s="349">
        <f>'[6]Зведена (субвенції з ОБ) '!M29</f>
        <v>0</v>
      </c>
      <c r="N46" s="349">
        <f>'[6]Зведена (субвенції з ОБ) '!N29</f>
        <v>0</v>
      </c>
      <c r="O46" s="349">
        <f>'[6]Зведена (субвенції з ОБ) '!O29</f>
        <v>0</v>
      </c>
      <c r="P46" s="349">
        <f>'[6]Зведена (субвенції з ОБ) '!P29</f>
        <v>0</v>
      </c>
      <c r="Q46" s="349">
        <f>'[6]Зведена (субвенції з ОБ) '!Q29</f>
        <v>0</v>
      </c>
      <c r="R46" s="349">
        <f>'[6]Зведена (субвенції з ОБ) '!R29</f>
        <v>0</v>
      </c>
      <c r="S46" s="349">
        <f>'[6]Зведена (субвенції з ОБ) '!S29</f>
        <v>0</v>
      </c>
      <c r="T46" s="349">
        <f>'[6]Зведена (субвенції з ОБ) '!T29</f>
        <v>0</v>
      </c>
      <c r="U46" s="349">
        <f>'[6]Зведена (субвенції з ОБ) '!U29</f>
        <v>0</v>
      </c>
      <c r="V46" s="349">
        <f>'[6]Зведена (субвенції з ОБ) '!V29</f>
        <v>0</v>
      </c>
      <c r="W46" s="349">
        <f>'[6]Зведена (субвенції з ОБ) '!W29</f>
        <v>0</v>
      </c>
      <c r="X46" s="349">
        <f>'[6]Зведена (субвенції з ОБ) '!X29</f>
        <v>0</v>
      </c>
      <c r="Y46" s="349">
        <f>'[6]Зведена (субвенції з ОБ) '!Y29</f>
        <v>0</v>
      </c>
      <c r="Z46" s="349">
        <f>'[6]Зведена (субвенції з ОБ) '!Z29</f>
        <v>0</v>
      </c>
      <c r="AA46" s="349">
        <f>'[6]Зведена (субвенції з ОБ) '!AA29</f>
        <v>0</v>
      </c>
      <c r="AB46" s="349">
        <f>'[6]Зведена (субвенції з ОБ) '!AB29</f>
        <v>0</v>
      </c>
      <c r="AC46" s="349">
        <f>'[6]Зведена (субвенції з ОБ) '!AC29</f>
        <v>0</v>
      </c>
      <c r="AD46" s="349">
        <f>'[6]Зведена (субвенції з ОБ) '!AD29</f>
        <v>0</v>
      </c>
      <c r="AE46" s="349">
        <f>'[6]Зведена (субвенції з ОБ) '!AE29</f>
        <v>0</v>
      </c>
      <c r="AF46" s="349">
        <f>'[6]Зведена (субвенції з ОБ) '!AF29</f>
        <v>0</v>
      </c>
      <c r="AG46" s="349">
        <f>'[6]Зведена (субвенції з ОБ) '!AG29</f>
        <v>0</v>
      </c>
      <c r="AH46" s="349">
        <f>'[6]Зведена (субвенції з ОБ) '!AH29</f>
        <v>0</v>
      </c>
      <c r="AI46" s="349">
        <f>'[6]Зведена (субвенції з ОБ) '!AI29</f>
        <v>0</v>
      </c>
      <c r="AJ46" s="349">
        <f>'[6]Зведена (субвенції з ОБ) '!AJ29</f>
        <v>0</v>
      </c>
      <c r="AK46" s="349">
        <f>'[6]Зведена (субвенції з ОБ) '!AK29</f>
        <v>0</v>
      </c>
      <c r="AL46" s="349">
        <f>'[6]Зведена (субвенції з ОБ) '!AL29</f>
        <v>0</v>
      </c>
      <c r="AM46" s="349">
        <f>'[6]Зведена (субвенції з ОБ) '!AM29</f>
        <v>500000</v>
      </c>
      <c r="AN46" s="349">
        <f>'[6]Зведена (субвенції з ОБ) '!AN29</f>
        <v>500000</v>
      </c>
      <c r="AO46" s="349">
        <f>'[6]Зведена (субвенції з ОБ) '!AO29</f>
        <v>0</v>
      </c>
      <c r="AP46" s="349">
        <f>'[6]Зведена (субвенції з ОБ) '!AP29</f>
        <v>0</v>
      </c>
      <c r="AQ46" s="349">
        <f>'[6]Зведена (субвенції з ОБ) '!AQ29</f>
        <v>500000</v>
      </c>
      <c r="AR46" s="349">
        <f>'[6]Зведена (субвенції з ОБ) '!AR29</f>
        <v>500000</v>
      </c>
      <c r="AS46" s="349">
        <f>'[6]Зведена (субвенції з ОБ) '!AS29</f>
        <v>1000000</v>
      </c>
      <c r="AT46" s="349">
        <f>'[6]Зведена (субвенції з ОБ) '!AT29</f>
        <v>0</v>
      </c>
      <c r="AU46" s="349">
        <f>'[6]Зведена (субвенції з ОБ) '!AU29</f>
        <v>0</v>
      </c>
      <c r="AV46" s="349">
        <f>'[6]Зведена (субвенції з ОБ) '!AV29</f>
        <v>1000000</v>
      </c>
      <c r="AW46" s="349">
        <f>'[6]Зведена (субвенції з ОБ) '!AW29</f>
        <v>0</v>
      </c>
      <c r="AX46" s="349">
        <f>'[6]Зведена (субвенції з ОБ) '!AX29</f>
        <v>1000000</v>
      </c>
      <c r="AY46" s="349">
        <f>'[6]Зведена (субвенції з ОБ) '!AY29</f>
        <v>0</v>
      </c>
      <c r="AZ46" s="349">
        <f>'[6]Зведена (субвенції з ОБ) '!AZ29</f>
        <v>0</v>
      </c>
      <c r="BA46" s="349">
        <f>'[6]Зведена (субвенції з ОБ) '!BA29</f>
        <v>1000000</v>
      </c>
      <c r="BB46" s="349">
        <f>'[6]Зведена (субвенції з ОБ) '!BB29</f>
        <v>0</v>
      </c>
      <c r="BC46" s="349">
        <f>'[6]Зведена (субвенції з ОБ) '!BC29</f>
        <v>1000000</v>
      </c>
      <c r="BD46" s="349">
        <f>'[6]Зведена (субвенції з ОБ) '!BD29</f>
        <v>0</v>
      </c>
      <c r="BE46" s="349">
        <f>'[6]Зведена (субвенції з ОБ) '!BE29</f>
        <v>0</v>
      </c>
      <c r="BF46" s="349">
        <f>'[6]Зведена (субвенції з ОБ) '!BF29</f>
        <v>1000000</v>
      </c>
      <c r="BG46" s="349">
        <f>'[6]Зведена (субвенції з ОБ) '!BG29</f>
        <v>0</v>
      </c>
      <c r="BH46" s="349">
        <f>'[6]Зведена (субвенції з ОБ) '!BH29</f>
        <v>1000000</v>
      </c>
      <c r="BI46" s="349">
        <f>'[6]Зведена (субвенції з ОБ) '!BI29</f>
        <v>0</v>
      </c>
      <c r="BJ46" s="349">
        <f>'[6]Зведена (субвенції з ОБ) '!BJ29</f>
        <v>0</v>
      </c>
      <c r="BK46" s="349">
        <f>'[6]Зведена (субвенції з ОБ) '!BK29</f>
        <v>1000000</v>
      </c>
      <c r="BL46" s="349">
        <f>'[6]Зведена (субвенції з ОБ) '!BL29</f>
        <v>1000000</v>
      </c>
    </row>
    <row r="47" spans="1:256" ht="39.75" customHeight="1">
      <c r="A47" s="342">
        <v>15</v>
      </c>
      <c r="B47" s="345" t="s">
        <v>858</v>
      </c>
      <c r="C47" s="337">
        <f t="shared" si="0"/>
        <v>2000000</v>
      </c>
      <c r="D47" s="351">
        <f>D48</f>
        <v>0</v>
      </c>
      <c r="E47" s="351">
        <f t="shared" ref="E47:BL47" si="16">E48</f>
        <v>0</v>
      </c>
      <c r="F47" s="351">
        <f t="shared" si="16"/>
        <v>0</v>
      </c>
      <c r="G47" s="351">
        <f t="shared" si="16"/>
        <v>0</v>
      </c>
      <c r="H47" s="351">
        <f t="shared" si="16"/>
        <v>0</v>
      </c>
      <c r="I47" s="351">
        <f t="shared" si="16"/>
        <v>0</v>
      </c>
      <c r="J47" s="351">
        <f t="shared" si="16"/>
        <v>0</v>
      </c>
      <c r="K47" s="351">
        <f t="shared" si="16"/>
        <v>0</v>
      </c>
      <c r="L47" s="351">
        <f t="shared" si="16"/>
        <v>0</v>
      </c>
      <c r="M47" s="351">
        <f t="shared" si="16"/>
        <v>0</v>
      </c>
      <c r="N47" s="351">
        <f t="shared" si="16"/>
        <v>0</v>
      </c>
      <c r="O47" s="351">
        <f t="shared" si="16"/>
        <v>0</v>
      </c>
      <c r="P47" s="351">
        <f t="shared" si="16"/>
        <v>0</v>
      </c>
      <c r="Q47" s="351">
        <f t="shared" si="16"/>
        <v>0</v>
      </c>
      <c r="R47" s="351">
        <f t="shared" si="16"/>
        <v>0</v>
      </c>
      <c r="S47" s="351">
        <f t="shared" si="16"/>
        <v>0</v>
      </c>
      <c r="T47" s="351">
        <f t="shared" si="16"/>
        <v>0</v>
      </c>
      <c r="U47" s="351">
        <f t="shared" si="16"/>
        <v>0</v>
      </c>
      <c r="V47" s="351">
        <f t="shared" si="16"/>
        <v>0</v>
      </c>
      <c r="W47" s="351">
        <f t="shared" si="16"/>
        <v>0</v>
      </c>
      <c r="X47" s="351">
        <f t="shared" si="16"/>
        <v>300000</v>
      </c>
      <c r="Y47" s="351">
        <f t="shared" si="16"/>
        <v>300000</v>
      </c>
      <c r="Z47" s="351">
        <f t="shared" si="16"/>
        <v>0</v>
      </c>
      <c r="AA47" s="351">
        <f t="shared" si="16"/>
        <v>0</v>
      </c>
      <c r="AB47" s="351">
        <f t="shared" si="16"/>
        <v>300000</v>
      </c>
      <c r="AC47" s="351">
        <f t="shared" si="16"/>
        <v>300000</v>
      </c>
      <c r="AD47" s="351">
        <f t="shared" si="16"/>
        <v>600000</v>
      </c>
      <c r="AE47" s="351">
        <f t="shared" si="16"/>
        <v>0</v>
      </c>
      <c r="AF47" s="351">
        <f t="shared" si="16"/>
        <v>0</v>
      </c>
      <c r="AG47" s="351">
        <f t="shared" si="16"/>
        <v>600000</v>
      </c>
      <c r="AH47" s="351">
        <f t="shared" si="16"/>
        <v>400000</v>
      </c>
      <c r="AI47" s="351">
        <f t="shared" si="16"/>
        <v>1000000</v>
      </c>
      <c r="AJ47" s="351">
        <f t="shared" si="16"/>
        <v>0</v>
      </c>
      <c r="AK47" s="351">
        <f t="shared" si="16"/>
        <v>0</v>
      </c>
      <c r="AL47" s="351">
        <f t="shared" si="16"/>
        <v>1000000</v>
      </c>
      <c r="AM47" s="351">
        <f t="shared" si="16"/>
        <v>1000000</v>
      </c>
      <c r="AN47" s="351">
        <f t="shared" si="16"/>
        <v>2000000</v>
      </c>
      <c r="AO47" s="351">
        <f t="shared" si="16"/>
        <v>0</v>
      </c>
      <c r="AP47" s="351">
        <f t="shared" si="16"/>
        <v>0</v>
      </c>
      <c r="AQ47" s="351">
        <f t="shared" si="16"/>
        <v>2000000</v>
      </c>
      <c r="AR47" s="351">
        <f t="shared" si="16"/>
        <v>0</v>
      </c>
      <c r="AS47" s="351">
        <f t="shared" si="16"/>
        <v>2000000</v>
      </c>
      <c r="AT47" s="351">
        <f t="shared" si="16"/>
        <v>0</v>
      </c>
      <c r="AU47" s="351">
        <f t="shared" si="16"/>
        <v>0</v>
      </c>
      <c r="AV47" s="351">
        <f t="shared" si="16"/>
        <v>2000000</v>
      </c>
      <c r="AW47" s="351">
        <f t="shared" si="16"/>
        <v>0</v>
      </c>
      <c r="AX47" s="351">
        <f t="shared" si="16"/>
        <v>2000000</v>
      </c>
      <c r="AY47" s="351">
        <f t="shared" si="16"/>
        <v>0</v>
      </c>
      <c r="AZ47" s="351">
        <f t="shared" si="16"/>
        <v>0</v>
      </c>
      <c r="BA47" s="351">
        <f t="shared" si="16"/>
        <v>2000000</v>
      </c>
      <c r="BB47" s="351">
        <f t="shared" si="16"/>
        <v>0</v>
      </c>
      <c r="BC47" s="351">
        <f t="shared" si="16"/>
        <v>2000000</v>
      </c>
      <c r="BD47" s="351">
        <f t="shared" si="16"/>
        <v>0</v>
      </c>
      <c r="BE47" s="351">
        <f t="shared" si="16"/>
        <v>0</v>
      </c>
      <c r="BF47" s="351">
        <f t="shared" si="16"/>
        <v>2000000</v>
      </c>
      <c r="BG47" s="351">
        <f t="shared" si="16"/>
        <v>0</v>
      </c>
      <c r="BH47" s="351">
        <f t="shared" si="16"/>
        <v>2000000</v>
      </c>
      <c r="BI47" s="351">
        <f t="shared" si="16"/>
        <v>0</v>
      </c>
      <c r="BJ47" s="351">
        <f t="shared" si="16"/>
        <v>0</v>
      </c>
      <c r="BK47" s="351">
        <f t="shared" si="16"/>
        <v>2000000</v>
      </c>
      <c r="BL47" s="351">
        <f t="shared" si="16"/>
        <v>2000000</v>
      </c>
    </row>
    <row r="48" spans="1:256" ht="99" customHeight="1">
      <c r="A48" s="343"/>
      <c r="B48" s="339" t="s">
        <v>859</v>
      </c>
      <c r="C48" s="340">
        <f t="shared" si="0"/>
        <v>2000000</v>
      </c>
      <c r="D48" s="349">
        <f>'[6]Зведена (субвенції з ОБ) '!D59</f>
        <v>0</v>
      </c>
      <c r="E48" s="349">
        <f>'[6]Зведена (субвенції з ОБ) '!E59</f>
        <v>0</v>
      </c>
      <c r="F48" s="349">
        <f>'[6]Зведена (субвенції з ОБ) '!F59</f>
        <v>0</v>
      </c>
      <c r="G48" s="349">
        <f>'[6]Зведена (субвенції з ОБ) '!G59</f>
        <v>0</v>
      </c>
      <c r="H48" s="349">
        <f>'[6]Зведена (субвенції з ОБ) '!H59</f>
        <v>0</v>
      </c>
      <c r="I48" s="349">
        <f>'[6]Зведена (субвенції з ОБ) '!I59</f>
        <v>0</v>
      </c>
      <c r="J48" s="349">
        <f>'[6]Зведена (субвенції з ОБ) '!J59</f>
        <v>0</v>
      </c>
      <c r="K48" s="349">
        <f>'[6]Зведена (субвенції з ОБ) '!K59</f>
        <v>0</v>
      </c>
      <c r="L48" s="349">
        <f>'[6]Зведена (субвенції з ОБ) '!L59</f>
        <v>0</v>
      </c>
      <c r="M48" s="349">
        <f>'[6]Зведена (субвенції з ОБ) '!M59</f>
        <v>0</v>
      </c>
      <c r="N48" s="349">
        <f>'[6]Зведена (субвенції з ОБ) '!N59</f>
        <v>0</v>
      </c>
      <c r="O48" s="349">
        <f>'[6]Зведена (субвенції з ОБ) '!O59</f>
        <v>0</v>
      </c>
      <c r="P48" s="349">
        <f>'[6]Зведена (субвенції з ОБ) '!P59</f>
        <v>0</v>
      </c>
      <c r="Q48" s="349">
        <f>'[6]Зведена (субвенції з ОБ) '!Q59</f>
        <v>0</v>
      </c>
      <c r="R48" s="349">
        <f>'[6]Зведена (субвенції з ОБ) '!R59</f>
        <v>0</v>
      </c>
      <c r="S48" s="349">
        <f>'[6]Зведена (субвенції з ОБ) '!S59</f>
        <v>0</v>
      </c>
      <c r="T48" s="349">
        <f>'[6]Зведена (субвенції з ОБ) '!T59</f>
        <v>0</v>
      </c>
      <c r="U48" s="349">
        <f>'[6]Зведена (субвенції з ОБ) '!U59</f>
        <v>0</v>
      </c>
      <c r="V48" s="349">
        <f>'[6]Зведена (субвенції з ОБ) '!V59</f>
        <v>0</v>
      </c>
      <c r="W48" s="349">
        <f>'[6]Зведена (субвенції з ОБ) '!W59</f>
        <v>0</v>
      </c>
      <c r="X48" s="349">
        <f>'[6]Зведена (субвенції з ОБ) '!X59</f>
        <v>300000</v>
      </c>
      <c r="Y48" s="349">
        <f>'[6]Зведена (субвенції з ОБ) '!Y59</f>
        <v>300000</v>
      </c>
      <c r="Z48" s="349">
        <f>'[6]Зведена (субвенції з ОБ) '!Z59</f>
        <v>0</v>
      </c>
      <c r="AA48" s="349">
        <f>'[6]Зведена (субвенції з ОБ) '!AA59</f>
        <v>0</v>
      </c>
      <c r="AB48" s="349">
        <f>'[6]Зведена (субвенції з ОБ) '!AB59</f>
        <v>300000</v>
      </c>
      <c r="AC48" s="349">
        <f>'[6]Зведена (субвенції з ОБ) '!AC59</f>
        <v>300000</v>
      </c>
      <c r="AD48" s="349">
        <f>'[6]Зведена (субвенції з ОБ) '!AD59</f>
        <v>600000</v>
      </c>
      <c r="AE48" s="349">
        <f>'[6]Зведена (субвенції з ОБ) '!AE59</f>
        <v>0</v>
      </c>
      <c r="AF48" s="349">
        <f>'[6]Зведена (субвенції з ОБ) '!AF59</f>
        <v>0</v>
      </c>
      <c r="AG48" s="349">
        <f>'[6]Зведена (субвенції з ОБ) '!AG59</f>
        <v>600000</v>
      </c>
      <c r="AH48" s="349">
        <f>'[6]Зведена (субвенції з ОБ) '!AH59</f>
        <v>400000</v>
      </c>
      <c r="AI48" s="349">
        <f>'[6]Зведена (субвенції з ОБ) '!AI59</f>
        <v>1000000</v>
      </c>
      <c r="AJ48" s="349">
        <f>'[6]Зведена (субвенції з ОБ) '!AJ59</f>
        <v>0</v>
      </c>
      <c r="AK48" s="349">
        <f>'[6]Зведена (субвенції з ОБ) '!AK59</f>
        <v>0</v>
      </c>
      <c r="AL48" s="349">
        <f>'[6]Зведена (субвенції з ОБ) '!AL59</f>
        <v>1000000</v>
      </c>
      <c r="AM48" s="349">
        <f>'[6]Зведена (субвенції з ОБ) '!AM59</f>
        <v>1000000</v>
      </c>
      <c r="AN48" s="349">
        <f>'[6]Зведена (субвенції з ОБ) '!AN59</f>
        <v>2000000</v>
      </c>
      <c r="AO48" s="349">
        <f>'[6]Зведена (субвенції з ОБ) '!AO59</f>
        <v>0</v>
      </c>
      <c r="AP48" s="349">
        <f>'[6]Зведена (субвенції з ОБ) '!AP59</f>
        <v>0</v>
      </c>
      <c r="AQ48" s="349">
        <f>'[6]Зведена (субвенції з ОБ) '!AQ59</f>
        <v>2000000</v>
      </c>
      <c r="AR48" s="349">
        <f>'[6]Зведена (субвенції з ОБ) '!AR59</f>
        <v>0</v>
      </c>
      <c r="AS48" s="349">
        <f>'[6]Зведена (субвенції з ОБ) '!AS59</f>
        <v>2000000</v>
      </c>
      <c r="AT48" s="349">
        <f>'[6]Зведена (субвенції з ОБ) '!AT59</f>
        <v>0</v>
      </c>
      <c r="AU48" s="349">
        <f>'[6]Зведена (субвенції з ОБ) '!AU59</f>
        <v>0</v>
      </c>
      <c r="AV48" s="349">
        <f>'[6]Зведена (субвенції з ОБ) '!AV59</f>
        <v>2000000</v>
      </c>
      <c r="AW48" s="349">
        <f>'[6]Зведена (субвенції з ОБ) '!AW59</f>
        <v>0</v>
      </c>
      <c r="AX48" s="349">
        <f>'[6]Зведена (субвенції з ОБ) '!AX59</f>
        <v>2000000</v>
      </c>
      <c r="AY48" s="349">
        <f>'[6]Зведена (субвенції з ОБ) '!AY59</f>
        <v>0</v>
      </c>
      <c r="AZ48" s="349">
        <f>'[6]Зведена (субвенції з ОБ) '!AZ59</f>
        <v>0</v>
      </c>
      <c r="BA48" s="349">
        <f>'[6]Зведена (субвенції з ОБ) '!BA59</f>
        <v>2000000</v>
      </c>
      <c r="BB48" s="349">
        <f>'[6]Зведена (субвенції з ОБ) '!BB59</f>
        <v>0</v>
      </c>
      <c r="BC48" s="349">
        <f>'[6]Зведена (субвенції з ОБ) '!BC59</f>
        <v>2000000</v>
      </c>
      <c r="BD48" s="349">
        <f>'[6]Зведена (субвенції з ОБ) '!BD59</f>
        <v>0</v>
      </c>
      <c r="BE48" s="349">
        <f>'[6]Зведена (субвенції з ОБ) '!BE59</f>
        <v>0</v>
      </c>
      <c r="BF48" s="349">
        <f>'[6]Зведена (субвенції з ОБ) '!BF59</f>
        <v>2000000</v>
      </c>
      <c r="BG48" s="349">
        <f>'[6]Зведена (субвенції з ОБ) '!BG59</f>
        <v>0</v>
      </c>
      <c r="BH48" s="349">
        <f>'[6]Зведена (субвенції з ОБ) '!BH59</f>
        <v>2000000</v>
      </c>
      <c r="BI48" s="349">
        <f>'[6]Зведена (субвенції з ОБ) '!BI59</f>
        <v>0</v>
      </c>
      <c r="BJ48" s="349">
        <f>'[6]Зведена (субвенції з ОБ) '!BJ59</f>
        <v>0</v>
      </c>
      <c r="BK48" s="349">
        <f>'[6]Зведена (субвенції з ОБ) '!BK59</f>
        <v>2000000</v>
      </c>
      <c r="BL48" s="349">
        <f>'[6]Зведена (субвенції з ОБ) '!BL59</f>
        <v>2000000</v>
      </c>
    </row>
    <row r="49" spans="1:64" ht="41.45" customHeight="1">
      <c r="A49" s="342">
        <v>16</v>
      </c>
      <c r="B49" s="345" t="s">
        <v>860</v>
      </c>
      <c r="C49" s="337">
        <f t="shared" si="0"/>
        <v>2000000</v>
      </c>
      <c r="D49" s="351">
        <f>D50</f>
        <v>0</v>
      </c>
      <c r="E49" s="351">
        <f t="shared" ref="E49:BL49" si="17">E50</f>
        <v>0</v>
      </c>
      <c r="F49" s="351">
        <f t="shared" si="17"/>
        <v>0</v>
      </c>
      <c r="G49" s="351">
        <f t="shared" si="17"/>
        <v>0</v>
      </c>
      <c r="H49" s="351">
        <f t="shared" si="17"/>
        <v>0</v>
      </c>
      <c r="I49" s="351">
        <f t="shared" si="17"/>
        <v>0</v>
      </c>
      <c r="J49" s="351">
        <f t="shared" si="17"/>
        <v>0</v>
      </c>
      <c r="K49" s="351">
        <f t="shared" si="17"/>
        <v>0</v>
      </c>
      <c r="L49" s="351">
        <f t="shared" si="17"/>
        <v>0</v>
      </c>
      <c r="M49" s="351">
        <f t="shared" si="17"/>
        <v>0</v>
      </c>
      <c r="N49" s="351">
        <f t="shared" si="17"/>
        <v>0</v>
      </c>
      <c r="O49" s="351">
        <f t="shared" si="17"/>
        <v>0</v>
      </c>
      <c r="P49" s="351">
        <f t="shared" si="17"/>
        <v>0</v>
      </c>
      <c r="Q49" s="351">
        <f t="shared" si="17"/>
        <v>0</v>
      </c>
      <c r="R49" s="351">
        <f t="shared" si="17"/>
        <v>0</v>
      </c>
      <c r="S49" s="351">
        <f t="shared" si="17"/>
        <v>0</v>
      </c>
      <c r="T49" s="351">
        <f t="shared" si="17"/>
        <v>0</v>
      </c>
      <c r="U49" s="351">
        <f t="shared" si="17"/>
        <v>0</v>
      </c>
      <c r="V49" s="351">
        <f t="shared" si="17"/>
        <v>0</v>
      </c>
      <c r="W49" s="351">
        <f t="shared" si="17"/>
        <v>0</v>
      </c>
      <c r="X49" s="351">
        <f t="shared" si="17"/>
        <v>0</v>
      </c>
      <c r="Y49" s="351">
        <f t="shared" si="17"/>
        <v>0</v>
      </c>
      <c r="Z49" s="351">
        <f t="shared" si="17"/>
        <v>0</v>
      </c>
      <c r="AA49" s="351">
        <f t="shared" si="17"/>
        <v>0</v>
      </c>
      <c r="AB49" s="351">
        <f t="shared" si="17"/>
        <v>0</v>
      </c>
      <c r="AC49" s="351">
        <f t="shared" si="17"/>
        <v>0</v>
      </c>
      <c r="AD49" s="351">
        <f t="shared" si="17"/>
        <v>0</v>
      </c>
      <c r="AE49" s="351">
        <f t="shared" si="17"/>
        <v>0</v>
      </c>
      <c r="AF49" s="351">
        <f t="shared" si="17"/>
        <v>0</v>
      </c>
      <c r="AG49" s="351">
        <f t="shared" si="17"/>
        <v>0</v>
      </c>
      <c r="AH49" s="351">
        <f t="shared" si="17"/>
        <v>2000000</v>
      </c>
      <c r="AI49" s="351">
        <f t="shared" si="17"/>
        <v>2000000</v>
      </c>
      <c r="AJ49" s="351">
        <f t="shared" si="17"/>
        <v>0</v>
      </c>
      <c r="AK49" s="351">
        <f t="shared" si="17"/>
        <v>0</v>
      </c>
      <c r="AL49" s="351">
        <f t="shared" si="17"/>
        <v>2000000</v>
      </c>
      <c r="AM49" s="351">
        <f t="shared" si="17"/>
        <v>0</v>
      </c>
      <c r="AN49" s="351">
        <f t="shared" si="17"/>
        <v>2000000</v>
      </c>
      <c r="AO49" s="351">
        <f t="shared" si="17"/>
        <v>0</v>
      </c>
      <c r="AP49" s="351">
        <f t="shared" si="17"/>
        <v>0</v>
      </c>
      <c r="AQ49" s="351">
        <f t="shared" si="17"/>
        <v>2000000</v>
      </c>
      <c r="AR49" s="351">
        <f t="shared" si="17"/>
        <v>0</v>
      </c>
      <c r="AS49" s="351">
        <f t="shared" si="17"/>
        <v>2000000</v>
      </c>
      <c r="AT49" s="351">
        <f t="shared" si="17"/>
        <v>0</v>
      </c>
      <c r="AU49" s="351">
        <f t="shared" si="17"/>
        <v>0</v>
      </c>
      <c r="AV49" s="351">
        <f t="shared" si="17"/>
        <v>2000000</v>
      </c>
      <c r="AW49" s="351">
        <f t="shared" si="17"/>
        <v>0</v>
      </c>
      <c r="AX49" s="351">
        <f t="shared" si="17"/>
        <v>2000000</v>
      </c>
      <c r="AY49" s="351">
        <f t="shared" si="17"/>
        <v>0</v>
      </c>
      <c r="AZ49" s="351">
        <f t="shared" si="17"/>
        <v>0</v>
      </c>
      <c r="BA49" s="351">
        <f t="shared" si="17"/>
        <v>2000000</v>
      </c>
      <c r="BB49" s="351">
        <f t="shared" si="17"/>
        <v>0</v>
      </c>
      <c r="BC49" s="351">
        <f t="shared" si="17"/>
        <v>2000000</v>
      </c>
      <c r="BD49" s="351">
        <f t="shared" si="17"/>
        <v>0</v>
      </c>
      <c r="BE49" s="351">
        <f t="shared" si="17"/>
        <v>0</v>
      </c>
      <c r="BF49" s="351">
        <f t="shared" si="17"/>
        <v>2000000</v>
      </c>
      <c r="BG49" s="351">
        <f t="shared" si="17"/>
        <v>0</v>
      </c>
      <c r="BH49" s="351">
        <f t="shared" si="17"/>
        <v>2000000</v>
      </c>
      <c r="BI49" s="351">
        <f t="shared" si="17"/>
        <v>0</v>
      </c>
      <c r="BJ49" s="351">
        <f t="shared" si="17"/>
        <v>0</v>
      </c>
      <c r="BK49" s="351">
        <f t="shared" si="17"/>
        <v>2000000</v>
      </c>
      <c r="BL49" s="351">
        <f t="shared" si="17"/>
        <v>2000000</v>
      </c>
    </row>
    <row r="50" spans="1:64" ht="80.45" customHeight="1">
      <c r="A50" s="343"/>
      <c r="B50" s="339" t="s">
        <v>861</v>
      </c>
      <c r="C50" s="340">
        <f t="shared" si="0"/>
        <v>2000000</v>
      </c>
      <c r="D50" s="349">
        <f>'[6]Зведена (субвенції з ОБ) '!D42</f>
        <v>0</v>
      </c>
      <c r="E50" s="349">
        <f>'[6]Зведена (субвенції з ОБ) '!E42</f>
        <v>0</v>
      </c>
      <c r="F50" s="349">
        <f>'[6]Зведена (субвенції з ОБ) '!F42</f>
        <v>0</v>
      </c>
      <c r="G50" s="349">
        <f>'[6]Зведена (субвенції з ОБ) '!G42</f>
        <v>0</v>
      </c>
      <c r="H50" s="349">
        <f>'[6]Зведена (субвенції з ОБ) '!H42</f>
        <v>0</v>
      </c>
      <c r="I50" s="349">
        <f>'[6]Зведена (субвенції з ОБ) '!I42</f>
        <v>0</v>
      </c>
      <c r="J50" s="349">
        <f>'[6]Зведена (субвенції з ОБ) '!J42</f>
        <v>0</v>
      </c>
      <c r="K50" s="349">
        <f>'[6]Зведена (субвенції з ОБ) '!K42</f>
        <v>0</v>
      </c>
      <c r="L50" s="349">
        <f>'[6]Зведена (субвенції з ОБ) '!L42</f>
        <v>0</v>
      </c>
      <c r="M50" s="349">
        <f>'[6]Зведена (субвенції з ОБ) '!M42</f>
        <v>0</v>
      </c>
      <c r="N50" s="349">
        <f>'[6]Зведена (субвенції з ОБ) '!N42</f>
        <v>0</v>
      </c>
      <c r="O50" s="349">
        <f>'[6]Зведена (субвенції з ОБ) '!O42</f>
        <v>0</v>
      </c>
      <c r="P50" s="349">
        <f>'[6]Зведена (субвенції з ОБ) '!P42</f>
        <v>0</v>
      </c>
      <c r="Q50" s="349">
        <f>'[6]Зведена (субвенції з ОБ) '!Q42</f>
        <v>0</v>
      </c>
      <c r="R50" s="349">
        <f>'[6]Зведена (субвенції з ОБ) '!R42</f>
        <v>0</v>
      </c>
      <c r="S50" s="349">
        <f>'[6]Зведена (субвенції з ОБ) '!S42</f>
        <v>0</v>
      </c>
      <c r="T50" s="349">
        <f>'[6]Зведена (субвенції з ОБ) '!T42</f>
        <v>0</v>
      </c>
      <c r="U50" s="349">
        <f>'[6]Зведена (субвенції з ОБ) '!U42</f>
        <v>0</v>
      </c>
      <c r="V50" s="349">
        <f>'[6]Зведена (субвенції з ОБ) '!V42</f>
        <v>0</v>
      </c>
      <c r="W50" s="349">
        <f>'[6]Зведена (субвенції з ОБ) '!W42</f>
        <v>0</v>
      </c>
      <c r="X50" s="349">
        <f>'[6]Зведена (субвенції з ОБ) '!X42</f>
        <v>0</v>
      </c>
      <c r="Y50" s="349">
        <f>'[6]Зведена (субвенції з ОБ) '!Y42</f>
        <v>0</v>
      </c>
      <c r="Z50" s="349">
        <f>'[6]Зведена (субвенції з ОБ) '!Z42</f>
        <v>0</v>
      </c>
      <c r="AA50" s="349">
        <f>'[6]Зведена (субвенції з ОБ) '!AA42</f>
        <v>0</v>
      </c>
      <c r="AB50" s="349">
        <f>'[6]Зведена (субвенції з ОБ) '!AB42</f>
        <v>0</v>
      </c>
      <c r="AC50" s="349">
        <f>'[6]Зведена (субвенції з ОБ) '!AC42</f>
        <v>0</v>
      </c>
      <c r="AD50" s="349">
        <f>'[6]Зведена (субвенції з ОБ) '!AD42</f>
        <v>0</v>
      </c>
      <c r="AE50" s="349">
        <f>'[6]Зведена (субвенції з ОБ) '!AE42</f>
        <v>0</v>
      </c>
      <c r="AF50" s="349">
        <f>'[6]Зведена (субвенції з ОБ) '!AF42</f>
        <v>0</v>
      </c>
      <c r="AG50" s="349">
        <f>'[6]Зведена (субвенції з ОБ) '!AG42</f>
        <v>0</v>
      </c>
      <c r="AH50" s="349">
        <f>'[6]Зведена (субвенції з ОБ) '!AH42</f>
        <v>2000000</v>
      </c>
      <c r="AI50" s="349">
        <f>'[6]Зведена (субвенції з ОБ) '!AI42</f>
        <v>2000000</v>
      </c>
      <c r="AJ50" s="349">
        <f>'[6]Зведена (субвенції з ОБ) '!AJ42</f>
        <v>0</v>
      </c>
      <c r="AK50" s="349">
        <f>'[6]Зведена (субвенції з ОБ) '!AK42</f>
        <v>0</v>
      </c>
      <c r="AL50" s="349">
        <f>'[6]Зведена (субвенції з ОБ) '!AL42</f>
        <v>2000000</v>
      </c>
      <c r="AM50" s="349">
        <f>'[6]Зведена (субвенції з ОБ) '!AM42</f>
        <v>0</v>
      </c>
      <c r="AN50" s="349">
        <f>'[6]Зведена (субвенції з ОБ) '!AN42</f>
        <v>2000000</v>
      </c>
      <c r="AO50" s="349">
        <f>'[6]Зведена (субвенції з ОБ) '!AO42</f>
        <v>0</v>
      </c>
      <c r="AP50" s="349">
        <f>'[6]Зведена (субвенції з ОБ) '!AP42</f>
        <v>0</v>
      </c>
      <c r="AQ50" s="349">
        <f>'[6]Зведена (субвенції з ОБ) '!AQ42</f>
        <v>2000000</v>
      </c>
      <c r="AR50" s="349">
        <f>'[6]Зведена (субвенції з ОБ) '!AR42</f>
        <v>0</v>
      </c>
      <c r="AS50" s="349">
        <f>'[6]Зведена (субвенції з ОБ) '!AS42</f>
        <v>2000000</v>
      </c>
      <c r="AT50" s="349">
        <f>'[6]Зведена (субвенції з ОБ) '!AT42</f>
        <v>0</v>
      </c>
      <c r="AU50" s="349">
        <f>'[6]Зведена (субвенції з ОБ) '!AU42</f>
        <v>0</v>
      </c>
      <c r="AV50" s="349">
        <f>'[6]Зведена (субвенції з ОБ) '!AV42</f>
        <v>2000000</v>
      </c>
      <c r="AW50" s="349">
        <f>'[6]Зведена (субвенції з ОБ) '!AW42</f>
        <v>0</v>
      </c>
      <c r="AX50" s="349">
        <f>'[6]Зведена (субвенції з ОБ) '!AX42</f>
        <v>2000000</v>
      </c>
      <c r="AY50" s="349">
        <f>'[6]Зведена (субвенції з ОБ) '!AY42</f>
        <v>0</v>
      </c>
      <c r="AZ50" s="349">
        <f>'[6]Зведена (субвенції з ОБ) '!AZ42</f>
        <v>0</v>
      </c>
      <c r="BA50" s="349">
        <f>'[6]Зведена (субвенції з ОБ) '!BA42</f>
        <v>2000000</v>
      </c>
      <c r="BB50" s="349">
        <f>'[6]Зведена (субвенції з ОБ) '!BB42</f>
        <v>0</v>
      </c>
      <c r="BC50" s="349">
        <f>'[6]Зведена (субвенції з ОБ) '!BC42</f>
        <v>2000000</v>
      </c>
      <c r="BD50" s="349">
        <f>'[6]Зведена (субвенції з ОБ) '!BD42</f>
        <v>0</v>
      </c>
      <c r="BE50" s="349">
        <f>'[6]Зведена (субвенції з ОБ) '!BE42</f>
        <v>0</v>
      </c>
      <c r="BF50" s="349">
        <f>'[6]Зведена (субвенції з ОБ) '!BF42</f>
        <v>2000000</v>
      </c>
      <c r="BG50" s="349">
        <f>'[6]Зведена (субвенції з ОБ) '!BG42</f>
        <v>0</v>
      </c>
      <c r="BH50" s="349">
        <f>'[6]Зведена (субвенції з ОБ) '!BH42</f>
        <v>2000000</v>
      </c>
      <c r="BI50" s="349">
        <f>'[6]Зведена (субвенції з ОБ) '!BI42</f>
        <v>0</v>
      </c>
      <c r="BJ50" s="349">
        <f>'[6]Зведена (субвенції з ОБ) '!BJ42</f>
        <v>0</v>
      </c>
      <c r="BK50" s="349">
        <f>'[6]Зведена (субвенції з ОБ) '!BK42</f>
        <v>2000000</v>
      </c>
      <c r="BL50" s="349">
        <f>'[6]Зведена (субвенції з ОБ) '!BL42</f>
        <v>2000000</v>
      </c>
    </row>
    <row r="51" spans="1:64" ht="47.45" customHeight="1">
      <c r="A51" s="342">
        <v>17</v>
      </c>
      <c r="B51" s="345" t="s">
        <v>862</v>
      </c>
      <c r="C51" s="337">
        <f t="shared" si="0"/>
        <v>4000000</v>
      </c>
      <c r="D51" s="351">
        <f>D52</f>
        <v>0</v>
      </c>
      <c r="E51" s="351">
        <f t="shared" ref="E51:BL51" si="18">E52</f>
        <v>0</v>
      </c>
      <c r="F51" s="351">
        <f t="shared" si="18"/>
        <v>0</v>
      </c>
      <c r="G51" s="351">
        <f t="shared" si="18"/>
        <v>0</v>
      </c>
      <c r="H51" s="351">
        <f t="shared" si="18"/>
        <v>0</v>
      </c>
      <c r="I51" s="351">
        <f t="shared" si="18"/>
        <v>0</v>
      </c>
      <c r="J51" s="351">
        <f t="shared" si="18"/>
        <v>0</v>
      </c>
      <c r="K51" s="351">
        <f t="shared" si="18"/>
        <v>0</v>
      </c>
      <c r="L51" s="351">
        <f t="shared" si="18"/>
        <v>0</v>
      </c>
      <c r="M51" s="351">
        <f t="shared" si="18"/>
        <v>0</v>
      </c>
      <c r="N51" s="351">
        <f t="shared" si="18"/>
        <v>0</v>
      </c>
      <c r="O51" s="351">
        <f t="shared" si="18"/>
        <v>0</v>
      </c>
      <c r="P51" s="351">
        <f t="shared" si="18"/>
        <v>0</v>
      </c>
      <c r="Q51" s="351">
        <f t="shared" si="18"/>
        <v>0</v>
      </c>
      <c r="R51" s="351">
        <f t="shared" si="18"/>
        <v>0</v>
      </c>
      <c r="S51" s="351">
        <f t="shared" si="18"/>
        <v>0</v>
      </c>
      <c r="T51" s="351">
        <f t="shared" si="18"/>
        <v>0</v>
      </c>
      <c r="U51" s="351">
        <f t="shared" si="18"/>
        <v>0</v>
      </c>
      <c r="V51" s="351">
        <f t="shared" si="18"/>
        <v>0</v>
      </c>
      <c r="W51" s="351">
        <f t="shared" si="18"/>
        <v>0</v>
      </c>
      <c r="X51" s="351">
        <f t="shared" si="18"/>
        <v>500000</v>
      </c>
      <c r="Y51" s="351">
        <f t="shared" si="18"/>
        <v>500000</v>
      </c>
      <c r="Z51" s="351">
        <f t="shared" si="18"/>
        <v>0</v>
      </c>
      <c r="AA51" s="351">
        <f t="shared" si="18"/>
        <v>0</v>
      </c>
      <c r="AB51" s="351">
        <f t="shared" si="18"/>
        <v>500000</v>
      </c>
      <c r="AC51" s="351">
        <f t="shared" si="18"/>
        <v>500000</v>
      </c>
      <c r="AD51" s="351">
        <f t="shared" si="18"/>
        <v>1000000</v>
      </c>
      <c r="AE51" s="351">
        <f t="shared" si="18"/>
        <v>0</v>
      </c>
      <c r="AF51" s="351">
        <f t="shared" si="18"/>
        <v>0</v>
      </c>
      <c r="AG51" s="351">
        <f t="shared" si="18"/>
        <v>1000000</v>
      </c>
      <c r="AH51" s="351">
        <f t="shared" si="18"/>
        <v>500000</v>
      </c>
      <c r="AI51" s="351">
        <f t="shared" si="18"/>
        <v>1500000</v>
      </c>
      <c r="AJ51" s="351">
        <f t="shared" si="18"/>
        <v>0</v>
      </c>
      <c r="AK51" s="351">
        <f t="shared" si="18"/>
        <v>0</v>
      </c>
      <c r="AL51" s="351">
        <f t="shared" si="18"/>
        <v>1500000</v>
      </c>
      <c r="AM51" s="351">
        <f t="shared" si="18"/>
        <v>2500000</v>
      </c>
      <c r="AN51" s="351">
        <f t="shared" si="18"/>
        <v>4000000</v>
      </c>
      <c r="AO51" s="351">
        <f t="shared" si="18"/>
        <v>0</v>
      </c>
      <c r="AP51" s="351">
        <f t="shared" si="18"/>
        <v>0</v>
      </c>
      <c r="AQ51" s="351">
        <f t="shared" si="18"/>
        <v>4000000</v>
      </c>
      <c r="AR51" s="351">
        <f t="shared" si="18"/>
        <v>0</v>
      </c>
      <c r="AS51" s="351">
        <f t="shared" si="18"/>
        <v>4000000</v>
      </c>
      <c r="AT51" s="351">
        <f t="shared" si="18"/>
        <v>0</v>
      </c>
      <c r="AU51" s="351">
        <f t="shared" si="18"/>
        <v>0</v>
      </c>
      <c r="AV51" s="351">
        <f t="shared" si="18"/>
        <v>4000000</v>
      </c>
      <c r="AW51" s="351">
        <f t="shared" si="18"/>
        <v>0</v>
      </c>
      <c r="AX51" s="351">
        <f t="shared" si="18"/>
        <v>4000000</v>
      </c>
      <c r="AY51" s="351">
        <f t="shared" si="18"/>
        <v>0</v>
      </c>
      <c r="AZ51" s="351">
        <f t="shared" si="18"/>
        <v>0</v>
      </c>
      <c r="BA51" s="351">
        <f t="shared" si="18"/>
        <v>4000000</v>
      </c>
      <c r="BB51" s="351">
        <f t="shared" si="18"/>
        <v>0</v>
      </c>
      <c r="BC51" s="351">
        <f t="shared" si="18"/>
        <v>4000000</v>
      </c>
      <c r="BD51" s="351">
        <f t="shared" si="18"/>
        <v>0</v>
      </c>
      <c r="BE51" s="351">
        <f t="shared" si="18"/>
        <v>0</v>
      </c>
      <c r="BF51" s="351">
        <f t="shared" si="18"/>
        <v>4000000</v>
      </c>
      <c r="BG51" s="351">
        <f t="shared" si="18"/>
        <v>0</v>
      </c>
      <c r="BH51" s="351">
        <f t="shared" si="18"/>
        <v>4000000</v>
      </c>
      <c r="BI51" s="351">
        <f t="shared" si="18"/>
        <v>0</v>
      </c>
      <c r="BJ51" s="351">
        <f t="shared" si="18"/>
        <v>0</v>
      </c>
      <c r="BK51" s="351">
        <f t="shared" si="18"/>
        <v>4000000</v>
      </c>
      <c r="BL51" s="351">
        <f t="shared" si="18"/>
        <v>4000000</v>
      </c>
    </row>
    <row r="52" spans="1:64" ht="90" customHeight="1">
      <c r="A52" s="343"/>
      <c r="B52" s="339" t="s">
        <v>863</v>
      </c>
      <c r="C52" s="340">
        <f t="shared" si="0"/>
        <v>4000000</v>
      </c>
      <c r="D52" s="349">
        <f>'[6]Зведена (субвенції з ОБ) '!D61</f>
        <v>0</v>
      </c>
      <c r="E52" s="349">
        <f>'[6]Зведена (субвенції з ОБ) '!E61</f>
        <v>0</v>
      </c>
      <c r="F52" s="349">
        <f>'[6]Зведена (субвенції з ОБ) '!F61</f>
        <v>0</v>
      </c>
      <c r="G52" s="349">
        <f>'[6]Зведена (субвенції з ОБ) '!G61</f>
        <v>0</v>
      </c>
      <c r="H52" s="349">
        <f>'[6]Зведена (субвенції з ОБ) '!H61</f>
        <v>0</v>
      </c>
      <c r="I52" s="349">
        <f>'[6]Зведена (субвенції з ОБ) '!I61</f>
        <v>0</v>
      </c>
      <c r="J52" s="349">
        <f>'[6]Зведена (субвенції з ОБ) '!J61</f>
        <v>0</v>
      </c>
      <c r="K52" s="349">
        <f>'[6]Зведена (субвенції з ОБ) '!K61</f>
        <v>0</v>
      </c>
      <c r="L52" s="349">
        <f>'[6]Зведена (субвенції з ОБ) '!L61</f>
        <v>0</v>
      </c>
      <c r="M52" s="349">
        <f>'[6]Зведена (субвенції з ОБ) '!M61</f>
        <v>0</v>
      </c>
      <c r="N52" s="349">
        <f>'[6]Зведена (субвенції з ОБ) '!N61</f>
        <v>0</v>
      </c>
      <c r="O52" s="349">
        <f>'[6]Зведена (субвенції з ОБ) '!O61</f>
        <v>0</v>
      </c>
      <c r="P52" s="349">
        <f>'[6]Зведена (субвенції з ОБ) '!P61</f>
        <v>0</v>
      </c>
      <c r="Q52" s="349">
        <f>'[6]Зведена (субвенції з ОБ) '!Q61</f>
        <v>0</v>
      </c>
      <c r="R52" s="349">
        <f>'[6]Зведена (субвенції з ОБ) '!R61</f>
        <v>0</v>
      </c>
      <c r="S52" s="349">
        <f>'[6]Зведена (субвенції з ОБ) '!S61</f>
        <v>0</v>
      </c>
      <c r="T52" s="349">
        <f>'[6]Зведена (субвенції з ОБ) '!T61</f>
        <v>0</v>
      </c>
      <c r="U52" s="349">
        <f>'[6]Зведена (субвенції з ОБ) '!U61</f>
        <v>0</v>
      </c>
      <c r="V52" s="349">
        <f>'[6]Зведена (субвенції з ОБ) '!V61</f>
        <v>0</v>
      </c>
      <c r="W52" s="349">
        <f>'[6]Зведена (субвенції з ОБ) '!W61</f>
        <v>0</v>
      </c>
      <c r="X52" s="349">
        <f>'[6]Зведена (субвенції з ОБ) '!X61</f>
        <v>500000</v>
      </c>
      <c r="Y52" s="349">
        <f>'[6]Зведена (субвенції з ОБ) '!Y61</f>
        <v>500000</v>
      </c>
      <c r="Z52" s="349">
        <f>'[6]Зведена (субвенції з ОБ) '!Z61</f>
        <v>0</v>
      </c>
      <c r="AA52" s="349">
        <f>'[6]Зведена (субвенції з ОБ) '!AA61</f>
        <v>0</v>
      </c>
      <c r="AB52" s="349">
        <f>'[6]Зведена (субвенції з ОБ) '!AB61</f>
        <v>500000</v>
      </c>
      <c r="AC52" s="349">
        <f>'[6]Зведена (субвенції з ОБ) '!AC61</f>
        <v>500000</v>
      </c>
      <c r="AD52" s="349">
        <f>'[6]Зведена (субвенції з ОБ) '!AD61</f>
        <v>1000000</v>
      </c>
      <c r="AE52" s="349">
        <f>'[6]Зведена (субвенції з ОБ) '!AE61</f>
        <v>0</v>
      </c>
      <c r="AF52" s="349">
        <f>'[6]Зведена (субвенції з ОБ) '!AF61</f>
        <v>0</v>
      </c>
      <c r="AG52" s="349">
        <f>'[6]Зведена (субвенції з ОБ) '!AG61</f>
        <v>1000000</v>
      </c>
      <c r="AH52" s="349">
        <f>'[6]Зведена (субвенції з ОБ) '!AH61</f>
        <v>500000</v>
      </c>
      <c r="AI52" s="349">
        <f>'[6]Зведена (субвенції з ОБ) '!AI61</f>
        <v>1500000</v>
      </c>
      <c r="AJ52" s="349">
        <f>'[6]Зведена (субвенції з ОБ) '!AJ61</f>
        <v>0</v>
      </c>
      <c r="AK52" s="349">
        <f>'[6]Зведена (субвенції з ОБ) '!AK61</f>
        <v>0</v>
      </c>
      <c r="AL52" s="349">
        <f>'[6]Зведена (субвенції з ОБ) '!AL61</f>
        <v>1500000</v>
      </c>
      <c r="AM52" s="349">
        <f>'[6]Зведена (субвенції з ОБ) '!AM61</f>
        <v>2500000</v>
      </c>
      <c r="AN52" s="349">
        <f>'[6]Зведена (субвенції з ОБ) '!AN61</f>
        <v>4000000</v>
      </c>
      <c r="AO52" s="349">
        <f>'[6]Зведена (субвенції з ОБ) '!AO61</f>
        <v>0</v>
      </c>
      <c r="AP52" s="349">
        <f>'[6]Зведена (субвенції з ОБ) '!AP61</f>
        <v>0</v>
      </c>
      <c r="AQ52" s="349">
        <f>'[6]Зведена (субвенції з ОБ) '!AQ61</f>
        <v>4000000</v>
      </c>
      <c r="AR52" s="349">
        <f>'[6]Зведена (субвенції з ОБ) '!AR61</f>
        <v>0</v>
      </c>
      <c r="AS52" s="349">
        <f>'[6]Зведена (субвенції з ОБ) '!AS61</f>
        <v>4000000</v>
      </c>
      <c r="AT52" s="349">
        <f>'[6]Зведена (субвенції з ОБ) '!AT61</f>
        <v>0</v>
      </c>
      <c r="AU52" s="349">
        <f>'[6]Зведена (субвенції з ОБ) '!AU61</f>
        <v>0</v>
      </c>
      <c r="AV52" s="349">
        <f>'[6]Зведена (субвенції з ОБ) '!AV61</f>
        <v>4000000</v>
      </c>
      <c r="AW52" s="349">
        <f>'[6]Зведена (субвенції з ОБ) '!AW61</f>
        <v>0</v>
      </c>
      <c r="AX52" s="349">
        <f>'[6]Зведена (субвенції з ОБ) '!AX61</f>
        <v>4000000</v>
      </c>
      <c r="AY52" s="349">
        <f>'[6]Зведена (субвенції з ОБ) '!AY61</f>
        <v>0</v>
      </c>
      <c r="AZ52" s="349">
        <f>'[6]Зведена (субвенції з ОБ) '!AZ61</f>
        <v>0</v>
      </c>
      <c r="BA52" s="349">
        <f>'[6]Зведена (субвенції з ОБ) '!BA61</f>
        <v>4000000</v>
      </c>
      <c r="BB52" s="349">
        <f>'[6]Зведена (субвенції з ОБ) '!BB61</f>
        <v>0</v>
      </c>
      <c r="BC52" s="349">
        <f>'[6]Зведена (субвенції з ОБ) '!BC61</f>
        <v>4000000</v>
      </c>
      <c r="BD52" s="349">
        <f>'[6]Зведена (субвенції з ОБ) '!BD61</f>
        <v>0</v>
      </c>
      <c r="BE52" s="349">
        <f>'[6]Зведена (субвенції з ОБ) '!BE61</f>
        <v>0</v>
      </c>
      <c r="BF52" s="349">
        <f>'[6]Зведена (субвенції з ОБ) '!BF61</f>
        <v>4000000</v>
      </c>
      <c r="BG52" s="349">
        <f>'[6]Зведена (субвенції з ОБ) '!BG61</f>
        <v>0</v>
      </c>
      <c r="BH52" s="349">
        <f>'[6]Зведена (субвенції з ОБ) '!BH61</f>
        <v>4000000</v>
      </c>
      <c r="BI52" s="349">
        <f>'[6]Зведена (субвенції з ОБ) '!BI61</f>
        <v>0</v>
      </c>
      <c r="BJ52" s="349">
        <f>'[6]Зведена (субвенції з ОБ) '!BJ61</f>
        <v>0</v>
      </c>
      <c r="BK52" s="349">
        <f>'[6]Зведена (субвенції з ОБ) '!BK61</f>
        <v>4000000</v>
      </c>
      <c r="BL52" s="349">
        <f>'[6]Зведена (субвенції з ОБ) '!BL61</f>
        <v>4000000</v>
      </c>
    </row>
    <row r="53" spans="1:64" ht="57" customHeight="1">
      <c r="A53" s="353">
        <v>18</v>
      </c>
      <c r="B53" s="336" t="s">
        <v>864</v>
      </c>
      <c r="C53" s="337">
        <f t="shared" si="0"/>
        <v>1700000</v>
      </c>
      <c r="D53" s="351">
        <f>D54</f>
        <v>0</v>
      </c>
      <c r="E53" s="351">
        <f t="shared" ref="E53:BL53" si="19">E54</f>
        <v>0</v>
      </c>
      <c r="F53" s="351">
        <f t="shared" si="19"/>
        <v>0</v>
      </c>
      <c r="G53" s="351">
        <f t="shared" si="19"/>
        <v>0</v>
      </c>
      <c r="H53" s="351">
        <f t="shared" si="19"/>
        <v>0</v>
      </c>
      <c r="I53" s="351">
        <f t="shared" si="19"/>
        <v>0</v>
      </c>
      <c r="J53" s="351">
        <f t="shared" si="19"/>
        <v>0</v>
      </c>
      <c r="K53" s="351">
        <f t="shared" si="19"/>
        <v>0</v>
      </c>
      <c r="L53" s="351">
        <f t="shared" si="19"/>
        <v>0</v>
      </c>
      <c r="M53" s="351">
        <f t="shared" si="19"/>
        <v>0</v>
      </c>
      <c r="N53" s="351">
        <f t="shared" si="19"/>
        <v>0</v>
      </c>
      <c r="O53" s="351">
        <f t="shared" si="19"/>
        <v>0</v>
      </c>
      <c r="P53" s="351">
        <f t="shared" si="19"/>
        <v>0</v>
      </c>
      <c r="Q53" s="351">
        <f t="shared" si="19"/>
        <v>0</v>
      </c>
      <c r="R53" s="351">
        <f t="shared" si="19"/>
        <v>0</v>
      </c>
      <c r="S53" s="351">
        <f t="shared" si="19"/>
        <v>0</v>
      </c>
      <c r="T53" s="351">
        <f t="shared" si="19"/>
        <v>0</v>
      </c>
      <c r="U53" s="351">
        <f t="shared" si="19"/>
        <v>0</v>
      </c>
      <c r="V53" s="351">
        <f t="shared" si="19"/>
        <v>0</v>
      </c>
      <c r="W53" s="351">
        <f t="shared" si="19"/>
        <v>0</v>
      </c>
      <c r="X53" s="351">
        <f t="shared" si="19"/>
        <v>0</v>
      </c>
      <c r="Y53" s="351">
        <f t="shared" si="19"/>
        <v>0</v>
      </c>
      <c r="Z53" s="351">
        <f t="shared" si="19"/>
        <v>0</v>
      </c>
      <c r="AA53" s="351">
        <f t="shared" si="19"/>
        <v>0</v>
      </c>
      <c r="AB53" s="351">
        <f t="shared" si="19"/>
        <v>0</v>
      </c>
      <c r="AC53" s="351">
        <f t="shared" si="19"/>
        <v>1700000</v>
      </c>
      <c r="AD53" s="351">
        <f t="shared" si="19"/>
        <v>1700000</v>
      </c>
      <c r="AE53" s="351">
        <f t="shared" si="19"/>
        <v>0</v>
      </c>
      <c r="AF53" s="351">
        <f t="shared" si="19"/>
        <v>0</v>
      </c>
      <c r="AG53" s="351">
        <f t="shared" si="19"/>
        <v>1700000</v>
      </c>
      <c r="AH53" s="351">
        <f t="shared" si="19"/>
        <v>0</v>
      </c>
      <c r="AI53" s="351">
        <f t="shared" si="19"/>
        <v>1700000</v>
      </c>
      <c r="AJ53" s="351">
        <f t="shared" si="19"/>
        <v>0</v>
      </c>
      <c r="AK53" s="351">
        <f t="shared" si="19"/>
        <v>0</v>
      </c>
      <c r="AL53" s="351">
        <f t="shared" si="19"/>
        <v>1700000</v>
      </c>
      <c r="AM53" s="351">
        <f t="shared" si="19"/>
        <v>0</v>
      </c>
      <c r="AN53" s="351">
        <f t="shared" si="19"/>
        <v>1700000</v>
      </c>
      <c r="AO53" s="351">
        <f t="shared" si="19"/>
        <v>0</v>
      </c>
      <c r="AP53" s="351">
        <f t="shared" si="19"/>
        <v>0</v>
      </c>
      <c r="AQ53" s="351">
        <f t="shared" si="19"/>
        <v>1700000</v>
      </c>
      <c r="AR53" s="351">
        <f t="shared" si="19"/>
        <v>0</v>
      </c>
      <c r="AS53" s="351">
        <f t="shared" si="19"/>
        <v>1700000</v>
      </c>
      <c r="AT53" s="351">
        <f t="shared" si="19"/>
        <v>0</v>
      </c>
      <c r="AU53" s="351">
        <f t="shared" si="19"/>
        <v>0</v>
      </c>
      <c r="AV53" s="351">
        <f t="shared" si="19"/>
        <v>1700000</v>
      </c>
      <c r="AW53" s="351">
        <f t="shared" si="19"/>
        <v>0</v>
      </c>
      <c r="AX53" s="351">
        <f t="shared" si="19"/>
        <v>1700000</v>
      </c>
      <c r="AY53" s="351">
        <f t="shared" si="19"/>
        <v>0</v>
      </c>
      <c r="AZ53" s="351">
        <f t="shared" si="19"/>
        <v>0</v>
      </c>
      <c r="BA53" s="351">
        <f t="shared" si="19"/>
        <v>1700000</v>
      </c>
      <c r="BB53" s="351">
        <f t="shared" si="19"/>
        <v>0</v>
      </c>
      <c r="BC53" s="351">
        <f t="shared" si="19"/>
        <v>1700000</v>
      </c>
      <c r="BD53" s="351">
        <f t="shared" si="19"/>
        <v>0</v>
      </c>
      <c r="BE53" s="351">
        <f t="shared" si="19"/>
        <v>0</v>
      </c>
      <c r="BF53" s="351">
        <f t="shared" si="19"/>
        <v>1700000</v>
      </c>
      <c r="BG53" s="351">
        <f t="shared" si="19"/>
        <v>0</v>
      </c>
      <c r="BH53" s="351">
        <f t="shared" si="19"/>
        <v>1700000</v>
      </c>
      <c r="BI53" s="351">
        <f t="shared" si="19"/>
        <v>0</v>
      </c>
      <c r="BJ53" s="351">
        <f t="shared" si="19"/>
        <v>0</v>
      </c>
      <c r="BK53" s="351">
        <f t="shared" si="19"/>
        <v>1700000</v>
      </c>
      <c r="BL53" s="351">
        <f t="shared" si="19"/>
        <v>1700000</v>
      </c>
    </row>
    <row r="54" spans="1:64" ht="103.15" customHeight="1">
      <c r="A54" s="343"/>
      <c r="B54" s="344" t="s">
        <v>865</v>
      </c>
      <c r="C54" s="340">
        <f t="shared" si="0"/>
        <v>1700000</v>
      </c>
      <c r="D54" s="349">
        <f>'[6]Зведена (субвенції з ОБ) '!D120</f>
        <v>0</v>
      </c>
      <c r="E54" s="349">
        <f>'[6]Зведена (субвенції з ОБ) '!E120</f>
        <v>0</v>
      </c>
      <c r="F54" s="349">
        <f>'[6]Зведена (субвенції з ОБ) '!F120</f>
        <v>0</v>
      </c>
      <c r="G54" s="349">
        <f>'[6]Зведена (субвенції з ОБ) '!G120</f>
        <v>0</v>
      </c>
      <c r="H54" s="349">
        <f>'[6]Зведена (субвенції з ОБ) '!H120</f>
        <v>0</v>
      </c>
      <c r="I54" s="349">
        <f>'[6]Зведена (субвенції з ОБ) '!I120</f>
        <v>0</v>
      </c>
      <c r="J54" s="349">
        <f>'[6]Зведена (субвенції з ОБ) '!J120</f>
        <v>0</v>
      </c>
      <c r="K54" s="349">
        <f>'[6]Зведена (субвенції з ОБ) '!K120</f>
        <v>0</v>
      </c>
      <c r="L54" s="349">
        <f>'[6]Зведена (субвенції з ОБ) '!L120</f>
        <v>0</v>
      </c>
      <c r="M54" s="349">
        <f>'[6]Зведена (субвенції з ОБ) '!M120</f>
        <v>0</v>
      </c>
      <c r="N54" s="349">
        <f>'[6]Зведена (субвенції з ОБ) '!N120</f>
        <v>0</v>
      </c>
      <c r="O54" s="349">
        <f>'[6]Зведена (субвенції з ОБ) '!O120</f>
        <v>0</v>
      </c>
      <c r="P54" s="349">
        <f>'[6]Зведена (субвенції з ОБ) '!P120</f>
        <v>0</v>
      </c>
      <c r="Q54" s="349">
        <f>'[6]Зведена (субвенції з ОБ) '!Q120</f>
        <v>0</v>
      </c>
      <c r="R54" s="349">
        <f>'[6]Зведена (субвенції з ОБ) '!R120</f>
        <v>0</v>
      </c>
      <c r="S54" s="349">
        <f>'[6]Зведена (субвенції з ОБ) '!S120</f>
        <v>0</v>
      </c>
      <c r="T54" s="349">
        <f>'[6]Зведена (субвенції з ОБ) '!T120</f>
        <v>0</v>
      </c>
      <c r="U54" s="349">
        <f>'[6]Зведена (субвенції з ОБ) '!U120</f>
        <v>0</v>
      </c>
      <c r="V54" s="349">
        <f>'[6]Зведена (субвенції з ОБ) '!V120</f>
        <v>0</v>
      </c>
      <c r="W54" s="349">
        <f>'[6]Зведена (субвенції з ОБ) '!W120</f>
        <v>0</v>
      </c>
      <c r="X54" s="349">
        <f>'[6]Зведена (субвенції з ОБ) '!X120</f>
        <v>0</v>
      </c>
      <c r="Y54" s="349">
        <f>'[6]Зведена (субвенції з ОБ) '!Y120</f>
        <v>0</v>
      </c>
      <c r="Z54" s="349">
        <f>'[6]Зведена (субвенції з ОБ) '!Z120</f>
        <v>0</v>
      </c>
      <c r="AA54" s="349">
        <f>'[6]Зведена (субвенції з ОБ) '!AA120</f>
        <v>0</v>
      </c>
      <c r="AB54" s="349">
        <f>'[6]Зведена (субвенції з ОБ) '!AB120</f>
        <v>0</v>
      </c>
      <c r="AC54" s="349">
        <f>'[6]Зведена (субвенції з ОБ) '!AC120</f>
        <v>1700000</v>
      </c>
      <c r="AD54" s="349">
        <f>'[6]Зведена (субвенції з ОБ) '!AD120</f>
        <v>1700000</v>
      </c>
      <c r="AE54" s="349">
        <f>'[6]Зведена (субвенції з ОБ) '!AE120</f>
        <v>0</v>
      </c>
      <c r="AF54" s="349">
        <f>'[6]Зведена (субвенції з ОБ) '!AF120</f>
        <v>0</v>
      </c>
      <c r="AG54" s="349">
        <f>'[6]Зведена (субвенції з ОБ) '!AG120</f>
        <v>1700000</v>
      </c>
      <c r="AH54" s="349">
        <f>'[6]Зведена (субвенції з ОБ) '!AH120</f>
        <v>0</v>
      </c>
      <c r="AI54" s="349">
        <f>'[6]Зведена (субвенції з ОБ) '!AI120</f>
        <v>1700000</v>
      </c>
      <c r="AJ54" s="349">
        <f>'[6]Зведена (субвенції з ОБ) '!AJ120</f>
        <v>0</v>
      </c>
      <c r="AK54" s="349">
        <f>'[6]Зведена (субвенції з ОБ) '!AK120</f>
        <v>0</v>
      </c>
      <c r="AL54" s="349">
        <f>'[6]Зведена (субвенції з ОБ) '!AL120</f>
        <v>1700000</v>
      </c>
      <c r="AM54" s="349">
        <f>'[6]Зведена (субвенції з ОБ) '!AM120</f>
        <v>0</v>
      </c>
      <c r="AN54" s="349">
        <f>'[6]Зведена (субвенції з ОБ) '!AN120</f>
        <v>1700000</v>
      </c>
      <c r="AO54" s="349">
        <f>'[6]Зведена (субвенції з ОБ) '!AO120</f>
        <v>0</v>
      </c>
      <c r="AP54" s="349">
        <f>'[6]Зведена (субвенції з ОБ) '!AP120</f>
        <v>0</v>
      </c>
      <c r="AQ54" s="349">
        <f>'[6]Зведена (субвенції з ОБ) '!AQ120</f>
        <v>1700000</v>
      </c>
      <c r="AR54" s="349">
        <f>'[6]Зведена (субвенції з ОБ) '!AR120</f>
        <v>0</v>
      </c>
      <c r="AS54" s="349">
        <f>'[6]Зведена (субвенції з ОБ) '!AS120</f>
        <v>1700000</v>
      </c>
      <c r="AT54" s="349">
        <f>'[6]Зведена (субвенції з ОБ) '!AT120</f>
        <v>0</v>
      </c>
      <c r="AU54" s="349">
        <f>'[6]Зведена (субвенції з ОБ) '!AU120</f>
        <v>0</v>
      </c>
      <c r="AV54" s="349">
        <f>'[6]Зведена (субвенції з ОБ) '!AV120</f>
        <v>1700000</v>
      </c>
      <c r="AW54" s="349">
        <f>'[6]Зведена (субвенції з ОБ) '!AW120</f>
        <v>0</v>
      </c>
      <c r="AX54" s="349">
        <f>'[6]Зведена (субвенції з ОБ) '!AX120</f>
        <v>1700000</v>
      </c>
      <c r="AY54" s="349">
        <f>'[6]Зведена (субвенції з ОБ) '!AY120</f>
        <v>0</v>
      </c>
      <c r="AZ54" s="349">
        <f>'[6]Зведена (субвенції з ОБ) '!AZ120</f>
        <v>0</v>
      </c>
      <c r="BA54" s="349">
        <f>'[6]Зведена (субвенції з ОБ) '!BA120</f>
        <v>1700000</v>
      </c>
      <c r="BB54" s="349">
        <f>'[6]Зведена (субвенції з ОБ) '!BB120</f>
        <v>0</v>
      </c>
      <c r="BC54" s="349">
        <f>'[6]Зведена (субвенції з ОБ) '!BC120</f>
        <v>1700000</v>
      </c>
      <c r="BD54" s="349">
        <f>'[6]Зведена (субвенції з ОБ) '!BD120</f>
        <v>0</v>
      </c>
      <c r="BE54" s="349">
        <f>'[6]Зведена (субвенції з ОБ) '!BE120</f>
        <v>0</v>
      </c>
      <c r="BF54" s="349">
        <f>'[6]Зведена (субвенції з ОБ) '!BF120</f>
        <v>1700000</v>
      </c>
      <c r="BG54" s="349">
        <f>'[6]Зведена (субвенції з ОБ) '!BG120</f>
        <v>0</v>
      </c>
      <c r="BH54" s="349">
        <f>'[6]Зведена (субвенції з ОБ) '!BH120</f>
        <v>1700000</v>
      </c>
      <c r="BI54" s="349">
        <f>'[6]Зведена (субвенції з ОБ) '!BI120</f>
        <v>0</v>
      </c>
      <c r="BJ54" s="349">
        <f>'[6]Зведена (субвенції з ОБ) '!BJ120</f>
        <v>0</v>
      </c>
      <c r="BK54" s="349">
        <f>'[6]Зведена (субвенції з ОБ) '!BK120</f>
        <v>1700000</v>
      </c>
      <c r="BL54" s="349">
        <f>'[6]Зведена (субвенції з ОБ) '!BL120</f>
        <v>1700000</v>
      </c>
    </row>
    <row r="55" spans="1:64" ht="44.45" customHeight="1">
      <c r="A55" s="342">
        <v>19</v>
      </c>
      <c r="B55" s="354" t="s">
        <v>866</v>
      </c>
      <c r="C55" s="337">
        <f t="shared" si="0"/>
        <v>4500000</v>
      </c>
      <c r="D55" s="351">
        <f>D56+D57+D58</f>
        <v>0</v>
      </c>
      <c r="E55" s="351">
        <f t="shared" ref="E55:BL55" si="20">E56+E57+E58</f>
        <v>0</v>
      </c>
      <c r="F55" s="351">
        <f t="shared" si="20"/>
        <v>0</v>
      </c>
      <c r="G55" s="351">
        <f t="shared" si="20"/>
        <v>0</v>
      </c>
      <c r="H55" s="351">
        <f t="shared" si="20"/>
        <v>0</v>
      </c>
      <c r="I55" s="351">
        <f t="shared" si="20"/>
        <v>0</v>
      </c>
      <c r="J55" s="351">
        <f t="shared" si="20"/>
        <v>0</v>
      </c>
      <c r="K55" s="351">
        <f t="shared" si="20"/>
        <v>0</v>
      </c>
      <c r="L55" s="351">
        <f t="shared" si="20"/>
        <v>0</v>
      </c>
      <c r="M55" s="351">
        <f t="shared" si="20"/>
        <v>0</v>
      </c>
      <c r="N55" s="351">
        <f t="shared" si="20"/>
        <v>0</v>
      </c>
      <c r="O55" s="351">
        <f t="shared" si="20"/>
        <v>0</v>
      </c>
      <c r="P55" s="351">
        <f t="shared" si="20"/>
        <v>0</v>
      </c>
      <c r="Q55" s="351">
        <f t="shared" si="20"/>
        <v>0</v>
      </c>
      <c r="R55" s="351">
        <f t="shared" si="20"/>
        <v>0</v>
      </c>
      <c r="S55" s="351">
        <f t="shared" si="20"/>
        <v>0</v>
      </c>
      <c r="T55" s="351">
        <f t="shared" si="20"/>
        <v>0</v>
      </c>
      <c r="U55" s="351">
        <f t="shared" si="20"/>
        <v>0</v>
      </c>
      <c r="V55" s="351">
        <f t="shared" si="20"/>
        <v>0</v>
      </c>
      <c r="W55" s="351">
        <f t="shared" si="20"/>
        <v>0</v>
      </c>
      <c r="X55" s="351">
        <f t="shared" si="20"/>
        <v>500000</v>
      </c>
      <c r="Y55" s="351">
        <f t="shared" si="20"/>
        <v>500000</v>
      </c>
      <c r="Z55" s="351">
        <f t="shared" si="20"/>
        <v>0</v>
      </c>
      <c r="AA55" s="351">
        <f t="shared" si="20"/>
        <v>0</v>
      </c>
      <c r="AB55" s="351">
        <f t="shared" si="20"/>
        <v>500000</v>
      </c>
      <c r="AC55" s="351">
        <f t="shared" si="20"/>
        <v>1000000</v>
      </c>
      <c r="AD55" s="351">
        <f t="shared" si="20"/>
        <v>1500000</v>
      </c>
      <c r="AE55" s="351">
        <f t="shared" si="20"/>
        <v>0</v>
      </c>
      <c r="AF55" s="351">
        <f t="shared" si="20"/>
        <v>0</v>
      </c>
      <c r="AG55" s="351">
        <f t="shared" si="20"/>
        <v>1500000</v>
      </c>
      <c r="AH55" s="351">
        <f t="shared" si="20"/>
        <v>3000000</v>
      </c>
      <c r="AI55" s="351">
        <f t="shared" si="20"/>
        <v>4500000</v>
      </c>
      <c r="AJ55" s="351">
        <f t="shared" si="20"/>
        <v>0</v>
      </c>
      <c r="AK55" s="351">
        <f t="shared" si="20"/>
        <v>0</v>
      </c>
      <c r="AL55" s="351">
        <f t="shared" si="20"/>
        <v>4500000</v>
      </c>
      <c r="AM55" s="351">
        <f t="shared" si="20"/>
        <v>0</v>
      </c>
      <c r="AN55" s="351">
        <f t="shared" si="20"/>
        <v>4500000</v>
      </c>
      <c r="AO55" s="351">
        <f t="shared" si="20"/>
        <v>0</v>
      </c>
      <c r="AP55" s="351">
        <f t="shared" si="20"/>
        <v>0</v>
      </c>
      <c r="AQ55" s="351">
        <f t="shared" si="20"/>
        <v>4500000</v>
      </c>
      <c r="AR55" s="351">
        <f t="shared" si="20"/>
        <v>0</v>
      </c>
      <c r="AS55" s="351">
        <f t="shared" si="20"/>
        <v>4500000</v>
      </c>
      <c r="AT55" s="351">
        <f t="shared" si="20"/>
        <v>0</v>
      </c>
      <c r="AU55" s="351">
        <f t="shared" si="20"/>
        <v>0</v>
      </c>
      <c r="AV55" s="351">
        <f t="shared" si="20"/>
        <v>4500000</v>
      </c>
      <c r="AW55" s="351">
        <f t="shared" si="20"/>
        <v>0</v>
      </c>
      <c r="AX55" s="351">
        <f t="shared" si="20"/>
        <v>4500000</v>
      </c>
      <c r="AY55" s="351">
        <f t="shared" si="20"/>
        <v>0</v>
      </c>
      <c r="AZ55" s="351">
        <f t="shared" si="20"/>
        <v>0</v>
      </c>
      <c r="BA55" s="351">
        <f t="shared" si="20"/>
        <v>4500000</v>
      </c>
      <c r="BB55" s="351">
        <f t="shared" si="20"/>
        <v>0</v>
      </c>
      <c r="BC55" s="351">
        <f t="shared" si="20"/>
        <v>4500000</v>
      </c>
      <c r="BD55" s="351">
        <f t="shared" si="20"/>
        <v>0</v>
      </c>
      <c r="BE55" s="351">
        <f t="shared" si="20"/>
        <v>0</v>
      </c>
      <c r="BF55" s="351">
        <f t="shared" si="20"/>
        <v>4500000</v>
      </c>
      <c r="BG55" s="351">
        <f t="shared" si="20"/>
        <v>0</v>
      </c>
      <c r="BH55" s="351">
        <f t="shared" si="20"/>
        <v>4500000</v>
      </c>
      <c r="BI55" s="351">
        <f t="shared" si="20"/>
        <v>0</v>
      </c>
      <c r="BJ55" s="351">
        <f t="shared" si="20"/>
        <v>0</v>
      </c>
      <c r="BK55" s="351">
        <f t="shared" si="20"/>
        <v>4500000</v>
      </c>
      <c r="BL55" s="351">
        <f t="shared" si="20"/>
        <v>4500000</v>
      </c>
    </row>
    <row r="56" spans="1:64" ht="129" customHeight="1">
      <c r="A56" s="343"/>
      <c r="B56" s="71" t="s">
        <v>867</v>
      </c>
      <c r="C56" s="340">
        <f t="shared" si="0"/>
        <v>1500000</v>
      </c>
      <c r="D56" s="349">
        <f>'[6]Зведена (субвенції з ОБ) '!D105</f>
        <v>0</v>
      </c>
      <c r="E56" s="349">
        <f>'[6]Зведена (субвенції з ОБ) '!E105</f>
        <v>0</v>
      </c>
      <c r="F56" s="349">
        <f>'[6]Зведена (субвенції з ОБ) '!F105</f>
        <v>0</v>
      </c>
      <c r="G56" s="349">
        <f>'[6]Зведена (субвенції з ОБ) '!G105</f>
        <v>0</v>
      </c>
      <c r="H56" s="349">
        <f>'[6]Зведена (субвенції з ОБ) '!H105</f>
        <v>0</v>
      </c>
      <c r="I56" s="349">
        <f>'[6]Зведена (субвенції з ОБ) '!I105</f>
        <v>0</v>
      </c>
      <c r="J56" s="349">
        <f>'[6]Зведена (субвенції з ОБ) '!J105</f>
        <v>0</v>
      </c>
      <c r="K56" s="349">
        <f>'[6]Зведена (субвенції з ОБ) '!K105</f>
        <v>0</v>
      </c>
      <c r="L56" s="349">
        <f>'[6]Зведена (субвенції з ОБ) '!L105</f>
        <v>0</v>
      </c>
      <c r="M56" s="349">
        <f>'[6]Зведена (субвенції з ОБ) '!M105</f>
        <v>0</v>
      </c>
      <c r="N56" s="349">
        <f>'[6]Зведена (субвенції з ОБ) '!N105</f>
        <v>0</v>
      </c>
      <c r="O56" s="349">
        <f>'[6]Зведена (субвенції з ОБ) '!O105</f>
        <v>0</v>
      </c>
      <c r="P56" s="349">
        <f>'[6]Зведена (субвенції з ОБ) '!P105</f>
        <v>0</v>
      </c>
      <c r="Q56" s="349">
        <f>'[6]Зведена (субвенції з ОБ) '!Q105</f>
        <v>0</v>
      </c>
      <c r="R56" s="349">
        <f>'[6]Зведена (субвенції з ОБ) '!R105</f>
        <v>0</v>
      </c>
      <c r="S56" s="349">
        <f>'[6]Зведена (субвенції з ОБ) '!S105</f>
        <v>0</v>
      </c>
      <c r="T56" s="349">
        <f>'[6]Зведена (субвенції з ОБ) '!T105</f>
        <v>0</v>
      </c>
      <c r="U56" s="349">
        <f>'[6]Зведена (субвенції з ОБ) '!U105</f>
        <v>0</v>
      </c>
      <c r="V56" s="349">
        <f>'[6]Зведена (субвенції з ОБ) '!V105</f>
        <v>0</v>
      </c>
      <c r="W56" s="349">
        <f>'[6]Зведена (субвенції з ОБ) '!W105</f>
        <v>0</v>
      </c>
      <c r="X56" s="349">
        <f>'[6]Зведена (субвенції з ОБ) '!X105</f>
        <v>500000</v>
      </c>
      <c r="Y56" s="349">
        <f>'[6]Зведена (субвенції з ОБ) '!Y105</f>
        <v>500000</v>
      </c>
      <c r="Z56" s="349">
        <f>'[6]Зведена (субвенції з ОБ) '!Z105</f>
        <v>0</v>
      </c>
      <c r="AA56" s="349">
        <f>'[6]Зведена (субвенції з ОБ) '!AA105</f>
        <v>0</v>
      </c>
      <c r="AB56" s="349">
        <f>'[6]Зведена (субвенції з ОБ) '!AB105</f>
        <v>500000</v>
      </c>
      <c r="AC56" s="349">
        <f>'[6]Зведена (субвенції з ОБ) '!AC105</f>
        <v>500000</v>
      </c>
      <c r="AD56" s="349">
        <f>'[6]Зведена (субвенції з ОБ) '!AD105</f>
        <v>1000000</v>
      </c>
      <c r="AE56" s="349">
        <f>'[6]Зведена (субвенції з ОБ) '!AE105</f>
        <v>0</v>
      </c>
      <c r="AF56" s="349">
        <f>'[6]Зведена (субвенції з ОБ) '!AF105</f>
        <v>0</v>
      </c>
      <c r="AG56" s="349">
        <f>'[6]Зведена (субвенції з ОБ) '!AG105</f>
        <v>1000000</v>
      </c>
      <c r="AH56" s="349">
        <f>'[6]Зведена (субвенції з ОБ) '!AH105</f>
        <v>500000</v>
      </c>
      <c r="AI56" s="349">
        <f>'[6]Зведена (субвенції з ОБ) '!AI105</f>
        <v>1500000</v>
      </c>
      <c r="AJ56" s="349">
        <f>'[6]Зведена (субвенції з ОБ) '!AJ105</f>
        <v>0</v>
      </c>
      <c r="AK56" s="349">
        <f>'[6]Зведена (субвенції з ОБ) '!AK105</f>
        <v>0</v>
      </c>
      <c r="AL56" s="349">
        <f>'[6]Зведена (субвенції з ОБ) '!AL105</f>
        <v>1500000</v>
      </c>
      <c r="AM56" s="349">
        <f>'[6]Зведена (субвенції з ОБ) '!AM105</f>
        <v>0</v>
      </c>
      <c r="AN56" s="349">
        <f>'[6]Зведена (субвенції з ОБ) '!AN105</f>
        <v>1500000</v>
      </c>
      <c r="AO56" s="349">
        <f>'[6]Зведена (субвенції з ОБ) '!AO105</f>
        <v>0</v>
      </c>
      <c r="AP56" s="349">
        <f>'[6]Зведена (субвенції з ОБ) '!AP105</f>
        <v>0</v>
      </c>
      <c r="AQ56" s="349">
        <f>'[6]Зведена (субвенції з ОБ) '!AQ105</f>
        <v>1500000</v>
      </c>
      <c r="AR56" s="349">
        <f>'[6]Зведена (субвенції з ОБ) '!AR105</f>
        <v>0</v>
      </c>
      <c r="AS56" s="349">
        <f>'[6]Зведена (субвенції з ОБ) '!AS105</f>
        <v>1500000</v>
      </c>
      <c r="AT56" s="349">
        <f>'[6]Зведена (субвенції з ОБ) '!AT105</f>
        <v>0</v>
      </c>
      <c r="AU56" s="349">
        <f>'[6]Зведена (субвенції з ОБ) '!AU105</f>
        <v>0</v>
      </c>
      <c r="AV56" s="349">
        <f>'[6]Зведена (субвенції з ОБ) '!AV105</f>
        <v>1500000</v>
      </c>
      <c r="AW56" s="349">
        <f>'[6]Зведена (субвенції з ОБ) '!AW105</f>
        <v>0</v>
      </c>
      <c r="AX56" s="349">
        <f>'[6]Зведена (субвенції з ОБ) '!AX105</f>
        <v>1500000</v>
      </c>
      <c r="AY56" s="349">
        <f>'[6]Зведена (субвенції з ОБ) '!AY105</f>
        <v>0</v>
      </c>
      <c r="AZ56" s="349">
        <f>'[6]Зведена (субвенції з ОБ) '!AZ105</f>
        <v>0</v>
      </c>
      <c r="BA56" s="349">
        <f>'[6]Зведена (субвенції з ОБ) '!BA105</f>
        <v>1500000</v>
      </c>
      <c r="BB56" s="349">
        <f>'[6]Зведена (субвенції з ОБ) '!BB105</f>
        <v>0</v>
      </c>
      <c r="BC56" s="349">
        <f>'[6]Зведена (субвенції з ОБ) '!BC105</f>
        <v>1500000</v>
      </c>
      <c r="BD56" s="349">
        <f>'[6]Зведена (субвенції з ОБ) '!BD105</f>
        <v>0</v>
      </c>
      <c r="BE56" s="349">
        <f>'[6]Зведена (субвенції з ОБ) '!BE105</f>
        <v>0</v>
      </c>
      <c r="BF56" s="349">
        <f>'[6]Зведена (субвенції з ОБ) '!BF105</f>
        <v>1500000</v>
      </c>
      <c r="BG56" s="349">
        <f>'[6]Зведена (субвенції з ОБ) '!BG105</f>
        <v>0</v>
      </c>
      <c r="BH56" s="349">
        <f>'[6]Зведена (субвенції з ОБ) '!BH105</f>
        <v>1500000</v>
      </c>
      <c r="BI56" s="349">
        <f>'[6]Зведена (субвенції з ОБ) '!BI105</f>
        <v>0</v>
      </c>
      <c r="BJ56" s="349">
        <f>'[6]Зведена (субвенції з ОБ) '!BJ105</f>
        <v>0</v>
      </c>
      <c r="BK56" s="349">
        <f>'[6]Зведена (субвенції з ОБ) '!BK105</f>
        <v>1500000</v>
      </c>
      <c r="BL56" s="349">
        <f>'[6]Зведена (субвенції з ОБ) '!BL105</f>
        <v>1500000</v>
      </c>
    </row>
    <row r="57" spans="1:64" ht="83.45" customHeight="1">
      <c r="A57" s="343"/>
      <c r="B57" s="339" t="s">
        <v>868</v>
      </c>
      <c r="C57" s="340">
        <f t="shared" si="0"/>
        <v>1000000</v>
      </c>
      <c r="D57" s="349">
        <f>'[6]Зведена (субвенції з ОБ) '!D19</f>
        <v>0</v>
      </c>
      <c r="E57" s="349">
        <f>'[6]Зведена (субвенції з ОБ) '!E19</f>
        <v>0</v>
      </c>
      <c r="F57" s="349">
        <f>'[6]Зведена (субвенції з ОБ) '!F19</f>
        <v>0</v>
      </c>
      <c r="G57" s="349">
        <f>'[6]Зведена (субвенції з ОБ) '!G19</f>
        <v>0</v>
      </c>
      <c r="H57" s="349">
        <f>'[6]Зведена (субвенції з ОБ) '!H19</f>
        <v>0</v>
      </c>
      <c r="I57" s="349">
        <f>'[6]Зведена (субвенції з ОБ) '!I19</f>
        <v>0</v>
      </c>
      <c r="J57" s="349">
        <f>'[6]Зведена (субвенції з ОБ) '!J19</f>
        <v>0</v>
      </c>
      <c r="K57" s="349">
        <f>'[6]Зведена (субвенції з ОБ) '!K19</f>
        <v>0</v>
      </c>
      <c r="L57" s="349">
        <f>'[6]Зведена (субвенції з ОБ) '!L19</f>
        <v>0</v>
      </c>
      <c r="M57" s="349">
        <f>'[6]Зведена (субвенції з ОБ) '!M19</f>
        <v>0</v>
      </c>
      <c r="N57" s="349">
        <f>'[6]Зведена (субвенції з ОБ) '!N19</f>
        <v>0</v>
      </c>
      <c r="O57" s="349">
        <f>'[6]Зведена (субвенції з ОБ) '!O19</f>
        <v>0</v>
      </c>
      <c r="P57" s="349">
        <f>'[6]Зведена (субвенції з ОБ) '!P19</f>
        <v>0</v>
      </c>
      <c r="Q57" s="349">
        <f>'[6]Зведена (субвенції з ОБ) '!Q19</f>
        <v>0</v>
      </c>
      <c r="R57" s="349">
        <f>'[6]Зведена (субвенції з ОБ) '!R19</f>
        <v>0</v>
      </c>
      <c r="S57" s="349">
        <f>'[6]Зведена (субвенції з ОБ) '!S19</f>
        <v>0</v>
      </c>
      <c r="T57" s="349">
        <f>'[6]Зведена (субвенції з ОБ) '!T19</f>
        <v>0</v>
      </c>
      <c r="U57" s="349">
        <f>'[6]Зведена (субвенції з ОБ) '!U19</f>
        <v>0</v>
      </c>
      <c r="V57" s="349">
        <f>'[6]Зведена (субвенції з ОБ) '!V19</f>
        <v>0</v>
      </c>
      <c r="W57" s="349">
        <f>'[6]Зведена (субвенції з ОБ) '!W19</f>
        <v>0</v>
      </c>
      <c r="X57" s="349">
        <f>'[6]Зведена (субвенції з ОБ) '!X19</f>
        <v>0</v>
      </c>
      <c r="Y57" s="349">
        <f>'[6]Зведена (субвенції з ОБ) '!Y19</f>
        <v>0</v>
      </c>
      <c r="Z57" s="349">
        <f>'[6]Зведена (субвенції з ОБ) '!Z19</f>
        <v>0</v>
      </c>
      <c r="AA57" s="349">
        <f>'[6]Зведена (субвенції з ОБ) '!AA19</f>
        <v>0</v>
      </c>
      <c r="AB57" s="349">
        <f>'[6]Зведена (субвенції з ОБ) '!AB19</f>
        <v>0</v>
      </c>
      <c r="AC57" s="349">
        <f>'[6]Зведена (субвенції з ОБ) '!AC19</f>
        <v>500000</v>
      </c>
      <c r="AD57" s="349">
        <f>'[6]Зведена (субвенції з ОБ) '!AD19</f>
        <v>500000</v>
      </c>
      <c r="AE57" s="349">
        <f>'[6]Зведена (субвенції з ОБ) '!AE19</f>
        <v>0</v>
      </c>
      <c r="AF57" s="349">
        <f>'[6]Зведена (субвенції з ОБ) '!AF19</f>
        <v>0</v>
      </c>
      <c r="AG57" s="349">
        <f>'[6]Зведена (субвенції з ОБ) '!AG19</f>
        <v>500000</v>
      </c>
      <c r="AH57" s="349">
        <f>'[6]Зведена (субвенції з ОБ) '!AH19</f>
        <v>500000</v>
      </c>
      <c r="AI57" s="349">
        <f>'[6]Зведена (субвенції з ОБ) '!AI19</f>
        <v>1000000</v>
      </c>
      <c r="AJ57" s="349">
        <f>'[6]Зведена (субвенції з ОБ) '!AJ19</f>
        <v>0</v>
      </c>
      <c r="AK57" s="349">
        <f>'[6]Зведена (субвенції з ОБ) '!AK19</f>
        <v>0</v>
      </c>
      <c r="AL57" s="349">
        <f>'[6]Зведена (субвенції з ОБ) '!AL19</f>
        <v>1000000</v>
      </c>
      <c r="AM57" s="349">
        <f>'[6]Зведена (субвенції з ОБ) '!AM19</f>
        <v>0</v>
      </c>
      <c r="AN57" s="349">
        <f>'[6]Зведена (субвенції з ОБ) '!AN19</f>
        <v>1000000</v>
      </c>
      <c r="AO57" s="349">
        <f>'[6]Зведена (субвенції з ОБ) '!AO19</f>
        <v>0</v>
      </c>
      <c r="AP57" s="349">
        <f>'[6]Зведена (субвенції з ОБ) '!AP19</f>
        <v>0</v>
      </c>
      <c r="AQ57" s="349">
        <f>'[6]Зведена (субвенції з ОБ) '!AQ19</f>
        <v>1000000</v>
      </c>
      <c r="AR57" s="349">
        <f>'[6]Зведена (субвенції з ОБ) '!AR19</f>
        <v>0</v>
      </c>
      <c r="AS57" s="349">
        <f>'[6]Зведена (субвенції з ОБ) '!AS19</f>
        <v>1000000</v>
      </c>
      <c r="AT57" s="349">
        <f>'[6]Зведена (субвенції з ОБ) '!AT19</f>
        <v>0</v>
      </c>
      <c r="AU57" s="349">
        <f>'[6]Зведена (субвенції з ОБ) '!AU19</f>
        <v>0</v>
      </c>
      <c r="AV57" s="349">
        <f>'[6]Зведена (субвенції з ОБ) '!AV19</f>
        <v>1000000</v>
      </c>
      <c r="AW57" s="349">
        <f>'[6]Зведена (субвенції з ОБ) '!AW19</f>
        <v>0</v>
      </c>
      <c r="AX57" s="349">
        <f>'[6]Зведена (субвенції з ОБ) '!AX19</f>
        <v>1000000</v>
      </c>
      <c r="AY57" s="349">
        <f>'[6]Зведена (субвенції з ОБ) '!AY19</f>
        <v>0</v>
      </c>
      <c r="AZ57" s="349">
        <f>'[6]Зведена (субвенції з ОБ) '!AZ19</f>
        <v>0</v>
      </c>
      <c r="BA57" s="349">
        <f>'[6]Зведена (субвенції з ОБ) '!BA19</f>
        <v>1000000</v>
      </c>
      <c r="BB57" s="349">
        <f>'[6]Зведена (субвенції з ОБ) '!BB19</f>
        <v>0</v>
      </c>
      <c r="BC57" s="349">
        <f>'[6]Зведена (субвенції з ОБ) '!BC19</f>
        <v>1000000</v>
      </c>
      <c r="BD57" s="349">
        <f>'[6]Зведена (субвенції з ОБ) '!BD19</f>
        <v>0</v>
      </c>
      <c r="BE57" s="349">
        <f>'[6]Зведена (субвенції з ОБ) '!BE19</f>
        <v>0</v>
      </c>
      <c r="BF57" s="349">
        <f>'[6]Зведена (субвенції з ОБ) '!BF19</f>
        <v>1000000</v>
      </c>
      <c r="BG57" s="349">
        <f>'[6]Зведена (субвенції з ОБ) '!BG19</f>
        <v>0</v>
      </c>
      <c r="BH57" s="349">
        <f>'[6]Зведена (субвенції з ОБ) '!BH19</f>
        <v>1000000</v>
      </c>
      <c r="BI57" s="349">
        <f>'[6]Зведена (субвенції з ОБ) '!BI19</f>
        <v>0</v>
      </c>
      <c r="BJ57" s="349">
        <f>'[6]Зведена (субвенції з ОБ) '!BJ19</f>
        <v>0</v>
      </c>
      <c r="BK57" s="349">
        <f>'[6]Зведена (субвенції з ОБ) '!BK19</f>
        <v>1000000</v>
      </c>
      <c r="BL57" s="349">
        <f>'[6]Зведена (субвенції з ОБ) '!BL19</f>
        <v>1000000</v>
      </c>
    </row>
    <row r="58" spans="1:64" ht="73.150000000000006" customHeight="1">
      <c r="A58" s="343"/>
      <c r="B58" s="339" t="s">
        <v>869</v>
      </c>
      <c r="C58" s="340">
        <f t="shared" si="0"/>
        <v>2000000</v>
      </c>
      <c r="D58" s="349">
        <f>'[6]Зведена (субвенції з ОБ) '!D20</f>
        <v>0</v>
      </c>
      <c r="E58" s="349">
        <f>'[6]Зведена (субвенції з ОБ) '!E20</f>
        <v>0</v>
      </c>
      <c r="F58" s="349">
        <f>'[6]Зведена (субвенції з ОБ) '!F20</f>
        <v>0</v>
      </c>
      <c r="G58" s="349">
        <f>'[6]Зведена (субвенції з ОБ) '!G20</f>
        <v>0</v>
      </c>
      <c r="H58" s="349">
        <f>'[6]Зведена (субвенції з ОБ) '!H20</f>
        <v>0</v>
      </c>
      <c r="I58" s="349">
        <f>'[6]Зведена (субвенції з ОБ) '!I20</f>
        <v>0</v>
      </c>
      <c r="J58" s="349">
        <f>'[6]Зведена (субвенції з ОБ) '!J20</f>
        <v>0</v>
      </c>
      <c r="K58" s="349">
        <f>'[6]Зведена (субвенції з ОБ) '!K20</f>
        <v>0</v>
      </c>
      <c r="L58" s="349">
        <f>'[6]Зведена (субвенції з ОБ) '!L20</f>
        <v>0</v>
      </c>
      <c r="M58" s="349">
        <f>'[6]Зведена (субвенції з ОБ) '!M20</f>
        <v>0</v>
      </c>
      <c r="N58" s="349">
        <f>'[6]Зведена (субвенції з ОБ) '!N20</f>
        <v>0</v>
      </c>
      <c r="O58" s="349">
        <f>'[6]Зведена (субвенції з ОБ) '!O20</f>
        <v>0</v>
      </c>
      <c r="P58" s="349">
        <f>'[6]Зведена (субвенції з ОБ) '!P20</f>
        <v>0</v>
      </c>
      <c r="Q58" s="349">
        <f>'[6]Зведена (субвенції з ОБ) '!Q20</f>
        <v>0</v>
      </c>
      <c r="R58" s="349">
        <f>'[6]Зведена (субвенції з ОБ) '!R20</f>
        <v>0</v>
      </c>
      <c r="S58" s="349">
        <f>'[6]Зведена (субвенції з ОБ) '!S20</f>
        <v>0</v>
      </c>
      <c r="T58" s="349">
        <f>'[6]Зведена (субвенції з ОБ) '!T20</f>
        <v>0</v>
      </c>
      <c r="U58" s="349">
        <f>'[6]Зведена (субвенції з ОБ) '!U20</f>
        <v>0</v>
      </c>
      <c r="V58" s="349">
        <f>'[6]Зведена (субвенції з ОБ) '!V20</f>
        <v>0</v>
      </c>
      <c r="W58" s="349">
        <f>'[6]Зведена (субвенції з ОБ) '!W20</f>
        <v>0</v>
      </c>
      <c r="X58" s="349">
        <f>'[6]Зведена (субвенції з ОБ) '!X20</f>
        <v>0</v>
      </c>
      <c r="Y58" s="349">
        <f>'[6]Зведена (субвенції з ОБ) '!Y20</f>
        <v>0</v>
      </c>
      <c r="Z58" s="349">
        <f>'[6]Зведена (субвенції з ОБ) '!Z20</f>
        <v>0</v>
      </c>
      <c r="AA58" s="349">
        <f>'[6]Зведена (субвенції з ОБ) '!AA20</f>
        <v>0</v>
      </c>
      <c r="AB58" s="349">
        <f>'[6]Зведена (субвенції з ОБ) '!AB20</f>
        <v>0</v>
      </c>
      <c r="AC58" s="349">
        <f>'[6]Зведена (субвенції з ОБ) '!AC20</f>
        <v>0</v>
      </c>
      <c r="AD58" s="349">
        <f>'[6]Зведена (субвенції з ОБ) '!AD20</f>
        <v>0</v>
      </c>
      <c r="AE58" s="349">
        <f>'[6]Зведена (субвенції з ОБ) '!AE20</f>
        <v>0</v>
      </c>
      <c r="AF58" s="349">
        <f>'[6]Зведена (субвенції з ОБ) '!AF20</f>
        <v>0</v>
      </c>
      <c r="AG58" s="349">
        <f>'[6]Зведена (субвенції з ОБ) '!AG20</f>
        <v>0</v>
      </c>
      <c r="AH58" s="349">
        <f>'[6]Зведена (субвенції з ОБ) '!AH20</f>
        <v>2000000</v>
      </c>
      <c r="AI58" s="349">
        <f>'[6]Зведена (субвенції з ОБ) '!AI20</f>
        <v>2000000</v>
      </c>
      <c r="AJ58" s="349">
        <f>'[6]Зведена (субвенції з ОБ) '!AJ20</f>
        <v>0</v>
      </c>
      <c r="AK58" s="349">
        <f>'[6]Зведена (субвенції з ОБ) '!AK20</f>
        <v>0</v>
      </c>
      <c r="AL58" s="349">
        <f>'[6]Зведена (субвенції з ОБ) '!AL20</f>
        <v>2000000</v>
      </c>
      <c r="AM58" s="349">
        <f>'[6]Зведена (субвенції з ОБ) '!AM20</f>
        <v>0</v>
      </c>
      <c r="AN58" s="349">
        <f>'[6]Зведена (субвенції з ОБ) '!AN20</f>
        <v>2000000</v>
      </c>
      <c r="AO58" s="349">
        <f>'[6]Зведена (субвенції з ОБ) '!AO20</f>
        <v>0</v>
      </c>
      <c r="AP58" s="349">
        <f>'[6]Зведена (субвенції з ОБ) '!AP20</f>
        <v>0</v>
      </c>
      <c r="AQ58" s="349">
        <f>'[6]Зведена (субвенції з ОБ) '!AQ20</f>
        <v>2000000</v>
      </c>
      <c r="AR58" s="349">
        <f>'[6]Зведена (субвенції з ОБ) '!AR20</f>
        <v>0</v>
      </c>
      <c r="AS58" s="349">
        <f>'[6]Зведена (субвенції з ОБ) '!AS20</f>
        <v>2000000</v>
      </c>
      <c r="AT58" s="349">
        <f>'[6]Зведена (субвенції з ОБ) '!AT20</f>
        <v>0</v>
      </c>
      <c r="AU58" s="349">
        <f>'[6]Зведена (субвенції з ОБ) '!AU20</f>
        <v>0</v>
      </c>
      <c r="AV58" s="349">
        <f>'[6]Зведена (субвенції з ОБ) '!AV20</f>
        <v>2000000</v>
      </c>
      <c r="AW58" s="349">
        <f>'[6]Зведена (субвенції з ОБ) '!AW20</f>
        <v>0</v>
      </c>
      <c r="AX58" s="349">
        <f>'[6]Зведена (субвенції з ОБ) '!AX20</f>
        <v>2000000</v>
      </c>
      <c r="AY58" s="349">
        <f>'[6]Зведена (субвенції з ОБ) '!AY20</f>
        <v>0</v>
      </c>
      <c r="AZ58" s="349">
        <f>'[6]Зведена (субвенції з ОБ) '!AZ20</f>
        <v>0</v>
      </c>
      <c r="BA58" s="349">
        <f>'[6]Зведена (субвенції з ОБ) '!BA20</f>
        <v>2000000</v>
      </c>
      <c r="BB58" s="349">
        <f>'[6]Зведена (субвенції з ОБ) '!BB20</f>
        <v>0</v>
      </c>
      <c r="BC58" s="349">
        <f>'[6]Зведена (субвенції з ОБ) '!BC20</f>
        <v>2000000</v>
      </c>
      <c r="BD58" s="349">
        <f>'[6]Зведена (субвенції з ОБ) '!BD20</f>
        <v>0</v>
      </c>
      <c r="BE58" s="349">
        <f>'[6]Зведена (субвенції з ОБ) '!BE20</f>
        <v>0</v>
      </c>
      <c r="BF58" s="349">
        <f>'[6]Зведена (субвенції з ОБ) '!BF20</f>
        <v>2000000</v>
      </c>
      <c r="BG58" s="349">
        <f>'[6]Зведена (субвенції з ОБ) '!BG20</f>
        <v>0</v>
      </c>
      <c r="BH58" s="349">
        <f>'[6]Зведена (субвенції з ОБ) '!BH20</f>
        <v>2000000</v>
      </c>
      <c r="BI58" s="349">
        <f>'[6]Зведена (субвенції з ОБ) '!BI20</f>
        <v>0</v>
      </c>
      <c r="BJ58" s="349">
        <f>'[6]Зведена (субвенції з ОБ) '!BJ20</f>
        <v>0</v>
      </c>
      <c r="BK58" s="349">
        <f>'[6]Зведена (субвенції з ОБ) '!BK20</f>
        <v>2000000</v>
      </c>
      <c r="BL58" s="349">
        <f>'[6]Зведена (субвенції з ОБ) '!BL20</f>
        <v>2000000</v>
      </c>
    </row>
    <row r="59" spans="1:64" ht="47.45" customHeight="1">
      <c r="A59" s="342">
        <v>20</v>
      </c>
      <c r="B59" s="352" t="s">
        <v>870</v>
      </c>
      <c r="C59" s="337">
        <f t="shared" si="0"/>
        <v>200000</v>
      </c>
      <c r="D59" s="351">
        <f>D60</f>
        <v>0</v>
      </c>
      <c r="E59" s="351">
        <f t="shared" ref="E59:BL59" si="21">E60</f>
        <v>0</v>
      </c>
      <c r="F59" s="351">
        <f t="shared" si="21"/>
        <v>0</v>
      </c>
      <c r="G59" s="351">
        <f t="shared" si="21"/>
        <v>0</v>
      </c>
      <c r="H59" s="351">
        <f t="shared" si="21"/>
        <v>0</v>
      </c>
      <c r="I59" s="351">
        <f t="shared" si="21"/>
        <v>0</v>
      </c>
      <c r="J59" s="351">
        <f t="shared" si="21"/>
        <v>0</v>
      </c>
      <c r="K59" s="351">
        <f t="shared" si="21"/>
        <v>0</v>
      </c>
      <c r="L59" s="351">
        <f t="shared" si="21"/>
        <v>0</v>
      </c>
      <c r="M59" s="351">
        <f t="shared" si="21"/>
        <v>0</v>
      </c>
      <c r="N59" s="351">
        <f t="shared" si="21"/>
        <v>0</v>
      </c>
      <c r="O59" s="351">
        <f t="shared" si="21"/>
        <v>0</v>
      </c>
      <c r="P59" s="351">
        <f t="shared" si="21"/>
        <v>0</v>
      </c>
      <c r="Q59" s="351">
        <f t="shared" si="21"/>
        <v>0</v>
      </c>
      <c r="R59" s="351">
        <f t="shared" si="21"/>
        <v>0</v>
      </c>
      <c r="S59" s="351">
        <f t="shared" si="21"/>
        <v>0</v>
      </c>
      <c r="T59" s="351">
        <f t="shared" si="21"/>
        <v>0</v>
      </c>
      <c r="U59" s="351">
        <f t="shared" si="21"/>
        <v>0</v>
      </c>
      <c r="V59" s="351">
        <f t="shared" si="21"/>
        <v>0</v>
      </c>
      <c r="W59" s="351">
        <f t="shared" si="21"/>
        <v>0</v>
      </c>
      <c r="X59" s="351">
        <f t="shared" si="21"/>
        <v>0</v>
      </c>
      <c r="Y59" s="351">
        <f t="shared" si="21"/>
        <v>0</v>
      </c>
      <c r="Z59" s="351">
        <f t="shared" si="21"/>
        <v>0</v>
      </c>
      <c r="AA59" s="351">
        <f t="shared" si="21"/>
        <v>0</v>
      </c>
      <c r="AB59" s="351">
        <f t="shared" si="21"/>
        <v>0</v>
      </c>
      <c r="AC59" s="351">
        <f t="shared" si="21"/>
        <v>200000</v>
      </c>
      <c r="AD59" s="351">
        <f t="shared" si="21"/>
        <v>200000</v>
      </c>
      <c r="AE59" s="351">
        <f t="shared" si="21"/>
        <v>0</v>
      </c>
      <c r="AF59" s="351">
        <f t="shared" si="21"/>
        <v>0</v>
      </c>
      <c r="AG59" s="351">
        <f t="shared" si="21"/>
        <v>200000</v>
      </c>
      <c r="AH59" s="351">
        <f t="shared" si="21"/>
        <v>0</v>
      </c>
      <c r="AI59" s="351">
        <f t="shared" si="21"/>
        <v>200000</v>
      </c>
      <c r="AJ59" s="351">
        <f t="shared" si="21"/>
        <v>0</v>
      </c>
      <c r="AK59" s="351">
        <f t="shared" si="21"/>
        <v>0</v>
      </c>
      <c r="AL59" s="351">
        <f t="shared" si="21"/>
        <v>200000</v>
      </c>
      <c r="AM59" s="351">
        <f t="shared" si="21"/>
        <v>0</v>
      </c>
      <c r="AN59" s="351">
        <f t="shared" si="21"/>
        <v>200000</v>
      </c>
      <c r="AO59" s="351">
        <f t="shared" si="21"/>
        <v>0</v>
      </c>
      <c r="AP59" s="351">
        <f t="shared" si="21"/>
        <v>0</v>
      </c>
      <c r="AQ59" s="351">
        <f t="shared" si="21"/>
        <v>200000</v>
      </c>
      <c r="AR59" s="351">
        <f t="shared" si="21"/>
        <v>0</v>
      </c>
      <c r="AS59" s="351">
        <f t="shared" si="21"/>
        <v>200000</v>
      </c>
      <c r="AT59" s="351">
        <f t="shared" si="21"/>
        <v>0</v>
      </c>
      <c r="AU59" s="351">
        <f t="shared" si="21"/>
        <v>0</v>
      </c>
      <c r="AV59" s="351">
        <f t="shared" si="21"/>
        <v>200000</v>
      </c>
      <c r="AW59" s="351">
        <f t="shared" si="21"/>
        <v>0</v>
      </c>
      <c r="AX59" s="351">
        <f t="shared" si="21"/>
        <v>200000</v>
      </c>
      <c r="AY59" s="351">
        <f t="shared" si="21"/>
        <v>0</v>
      </c>
      <c r="AZ59" s="351">
        <f t="shared" si="21"/>
        <v>0</v>
      </c>
      <c r="BA59" s="351">
        <f t="shared" si="21"/>
        <v>200000</v>
      </c>
      <c r="BB59" s="351">
        <f t="shared" si="21"/>
        <v>0</v>
      </c>
      <c r="BC59" s="351">
        <f t="shared" si="21"/>
        <v>200000</v>
      </c>
      <c r="BD59" s="351">
        <f t="shared" si="21"/>
        <v>0</v>
      </c>
      <c r="BE59" s="351">
        <f t="shared" si="21"/>
        <v>0</v>
      </c>
      <c r="BF59" s="351">
        <f t="shared" si="21"/>
        <v>200000</v>
      </c>
      <c r="BG59" s="351">
        <f t="shared" si="21"/>
        <v>0</v>
      </c>
      <c r="BH59" s="351">
        <f t="shared" si="21"/>
        <v>200000</v>
      </c>
      <c r="BI59" s="351">
        <f t="shared" si="21"/>
        <v>0</v>
      </c>
      <c r="BJ59" s="351">
        <f t="shared" si="21"/>
        <v>0</v>
      </c>
      <c r="BK59" s="351">
        <f t="shared" si="21"/>
        <v>200000</v>
      </c>
      <c r="BL59" s="351">
        <f t="shared" si="21"/>
        <v>200000</v>
      </c>
    </row>
    <row r="60" spans="1:64" ht="105" customHeight="1">
      <c r="A60" s="343"/>
      <c r="B60" s="71" t="s">
        <v>871</v>
      </c>
      <c r="C60" s="340">
        <f t="shared" si="0"/>
        <v>200000</v>
      </c>
      <c r="D60" s="349">
        <f>'[6]Зведена (субвенції з ОБ) '!D31</f>
        <v>0</v>
      </c>
      <c r="E60" s="349">
        <f>'[6]Зведена (субвенції з ОБ) '!E31</f>
        <v>0</v>
      </c>
      <c r="F60" s="349">
        <f>'[6]Зведена (субвенції з ОБ) '!F31</f>
        <v>0</v>
      </c>
      <c r="G60" s="349">
        <f>'[6]Зведена (субвенції з ОБ) '!G31</f>
        <v>0</v>
      </c>
      <c r="H60" s="349">
        <f>'[6]Зведена (субвенції з ОБ) '!H31</f>
        <v>0</v>
      </c>
      <c r="I60" s="349">
        <f>'[6]Зведена (субвенції з ОБ) '!I31</f>
        <v>0</v>
      </c>
      <c r="J60" s="349">
        <f>'[6]Зведена (субвенції з ОБ) '!J31</f>
        <v>0</v>
      </c>
      <c r="K60" s="349">
        <f>'[6]Зведена (субвенції з ОБ) '!K31</f>
        <v>0</v>
      </c>
      <c r="L60" s="349">
        <f>'[6]Зведена (субвенції з ОБ) '!L31</f>
        <v>0</v>
      </c>
      <c r="M60" s="349">
        <f>'[6]Зведена (субвенції з ОБ) '!M31</f>
        <v>0</v>
      </c>
      <c r="N60" s="349">
        <f>'[6]Зведена (субвенції з ОБ) '!N31</f>
        <v>0</v>
      </c>
      <c r="O60" s="349">
        <f>'[6]Зведена (субвенції з ОБ) '!O31</f>
        <v>0</v>
      </c>
      <c r="P60" s="349">
        <f>'[6]Зведена (субвенції з ОБ) '!P31</f>
        <v>0</v>
      </c>
      <c r="Q60" s="349">
        <f>'[6]Зведена (субвенції з ОБ) '!Q31</f>
        <v>0</v>
      </c>
      <c r="R60" s="349">
        <f>'[6]Зведена (субвенції з ОБ) '!R31</f>
        <v>0</v>
      </c>
      <c r="S60" s="349">
        <f>'[6]Зведена (субвенції з ОБ) '!S31</f>
        <v>0</v>
      </c>
      <c r="T60" s="349">
        <f>'[6]Зведена (субвенції з ОБ) '!T31</f>
        <v>0</v>
      </c>
      <c r="U60" s="349">
        <f>'[6]Зведена (субвенції з ОБ) '!U31</f>
        <v>0</v>
      </c>
      <c r="V60" s="349">
        <f>'[6]Зведена (субвенції з ОБ) '!V31</f>
        <v>0</v>
      </c>
      <c r="W60" s="349">
        <f>'[6]Зведена (субвенції з ОБ) '!W31</f>
        <v>0</v>
      </c>
      <c r="X60" s="349">
        <f>'[6]Зведена (субвенції з ОБ) '!X31</f>
        <v>0</v>
      </c>
      <c r="Y60" s="349">
        <f>'[6]Зведена (субвенції з ОБ) '!Y31</f>
        <v>0</v>
      </c>
      <c r="Z60" s="349">
        <f>'[6]Зведена (субвенції з ОБ) '!Z31</f>
        <v>0</v>
      </c>
      <c r="AA60" s="349">
        <f>'[6]Зведена (субвенції з ОБ) '!AA31</f>
        <v>0</v>
      </c>
      <c r="AB60" s="349">
        <f>'[6]Зведена (субвенції з ОБ) '!AB31</f>
        <v>0</v>
      </c>
      <c r="AC60" s="349">
        <f>'[6]Зведена (субвенції з ОБ) '!AC31</f>
        <v>200000</v>
      </c>
      <c r="AD60" s="349">
        <f>'[6]Зведена (субвенції з ОБ) '!AD31</f>
        <v>200000</v>
      </c>
      <c r="AE60" s="349">
        <f>'[6]Зведена (субвенції з ОБ) '!AE31</f>
        <v>0</v>
      </c>
      <c r="AF60" s="349">
        <f>'[6]Зведена (субвенції з ОБ) '!AF31</f>
        <v>0</v>
      </c>
      <c r="AG60" s="349">
        <f>'[6]Зведена (субвенції з ОБ) '!AG31</f>
        <v>200000</v>
      </c>
      <c r="AH60" s="349">
        <f>'[6]Зведена (субвенції з ОБ) '!AH31</f>
        <v>0</v>
      </c>
      <c r="AI60" s="349">
        <f>'[6]Зведена (субвенції з ОБ) '!AI31</f>
        <v>200000</v>
      </c>
      <c r="AJ60" s="349">
        <f>'[6]Зведена (субвенції з ОБ) '!AJ31</f>
        <v>0</v>
      </c>
      <c r="AK60" s="349">
        <f>'[6]Зведена (субвенції з ОБ) '!AK31</f>
        <v>0</v>
      </c>
      <c r="AL60" s="349">
        <f>'[6]Зведена (субвенції з ОБ) '!AL31</f>
        <v>200000</v>
      </c>
      <c r="AM60" s="349">
        <f>'[6]Зведена (субвенції з ОБ) '!AM31</f>
        <v>0</v>
      </c>
      <c r="AN60" s="349">
        <f>'[6]Зведена (субвенції з ОБ) '!AN31</f>
        <v>200000</v>
      </c>
      <c r="AO60" s="349">
        <f>'[6]Зведена (субвенції з ОБ) '!AO31</f>
        <v>0</v>
      </c>
      <c r="AP60" s="349">
        <f>'[6]Зведена (субвенції з ОБ) '!AP31</f>
        <v>0</v>
      </c>
      <c r="AQ60" s="349">
        <f>'[6]Зведена (субвенції з ОБ) '!AQ31</f>
        <v>200000</v>
      </c>
      <c r="AR60" s="349">
        <f>'[6]Зведена (субвенції з ОБ) '!AR31</f>
        <v>0</v>
      </c>
      <c r="AS60" s="349">
        <f>'[6]Зведена (субвенції з ОБ) '!AS31</f>
        <v>200000</v>
      </c>
      <c r="AT60" s="349">
        <f>'[6]Зведена (субвенції з ОБ) '!AT31</f>
        <v>0</v>
      </c>
      <c r="AU60" s="349">
        <f>'[6]Зведена (субвенції з ОБ) '!AU31</f>
        <v>0</v>
      </c>
      <c r="AV60" s="349">
        <f>'[6]Зведена (субвенції з ОБ) '!AV31</f>
        <v>200000</v>
      </c>
      <c r="AW60" s="349">
        <f>'[6]Зведена (субвенції з ОБ) '!AW31</f>
        <v>0</v>
      </c>
      <c r="AX60" s="349">
        <f>'[6]Зведена (субвенції з ОБ) '!AX31</f>
        <v>200000</v>
      </c>
      <c r="AY60" s="349">
        <f>'[6]Зведена (субвенції з ОБ) '!AY31</f>
        <v>0</v>
      </c>
      <c r="AZ60" s="349">
        <f>'[6]Зведена (субвенції з ОБ) '!AZ31</f>
        <v>0</v>
      </c>
      <c r="BA60" s="349">
        <f>'[6]Зведена (субвенції з ОБ) '!BA31</f>
        <v>200000</v>
      </c>
      <c r="BB60" s="349">
        <f>'[6]Зведена (субвенції з ОБ) '!BB31</f>
        <v>0</v>
      </c>
      <c r="BC60" s="349">
        <f>'[6]Зведена (субвенції з ОБ) '!BC31</f>
        <v>200000</v>
      </c>
      <c r="BD60" s="349">
        <f>'[6]Зведена (субвенції з ОБ) '!BD31</f>
        <v>0</v>
      </c>
      <c r="BE60" s="349">
        <f>'[6]Зведена (субвенції з ОБ) '!BE31</f>
        <v>0</v>
      </c>
      <c r="BF60" s="349">
        <f>'[6]Зведена (субвенції з ОБ) '!BF31</f>
        <v>200000</v>
      </c>
      <c r="BG60" s="349">
        <f>'[6]Зведена (субвенції з ОБ) '!BG31</f>
        <v>0</v>
      </c>
      <c r="BH60" s="349">
        <f>'[6]Зведена (субвенції з ОБ) '!BH31</f>
        <v>200000</v>
      </c>
      <c r="BI60" s="349">
        <f>'[6]Зведена (субвенції з ОБ) '!BI31</f>
        <v>0</v>
      </c>
      <c r="BJ60" s="349">
        <f>'[6]Зведена (субвенції з ОБ) '!BJ31</f>
        <v>0</v>
      </c>
      <c r="BK60" s="349">
        <f>'[6]Зведена (субвенції з ОБ) '!BK31</f>
        <v>200000</v>
      </c>
      <c r="BL60" s="349">
        <f>'[6]Зведена (субвенції з ОБ) '!BL31</f>
        <v>200000</v>
      </c>
    </row>
    <row r="61" spans="1:64" ht="39.6" customHeight="1">
      <c r="A61" s="342">
        <v>21</v>
      </c>
      <c r="B61" s="345" t="s">
        <v>872</v>
      </c>
      <c r="C61" s="337">
        <f t="shared" si="0"/>
        <v>460000</v>
      </c>
      <c r="D61" s="351">
        <f>D62</f>
        <v>0</v>
      </c>
      <c r="E61" s="351">
        <f t="shared" ref="E61:BL61" si="22">E62</f>
        <v>0</v>
      </c>
      <c r="F61" s="351">
        <f t="shared" si="22"/>
        <v>0</v>
      </c>
      <c r="G61" s="351">
        <f t="shared" si="22"/>
        <v>0</v>
      </c>
      <c r="H61" s="351">
        <f t="shared" si="22"/>
        <v>0</v>
      </c>
      <c r="I61" s="351">
        <f t="shared" si="22"/>
        <v>0</v>
      </c>
      <c r="J61" s="351">
        <f t="shared" si="22"/>
        <v>0</v>
      </c>
      <c r="K61" s="351">
        <f t="shared" si="22"/>
        <v>0</v>
      </c>
      <c r="L61" s="351">
        <f t="shared" si="22"/>
        <v>0</v>
      </c>
      <c r="M61" s="351">
        <f t="shared" si="22"/>
        <v>0</v>
      </c>
      <c r="N61" s="351">
        <f t="shared" si="22"/>
        <v>0</v>
      </c>
      <c r="O61" s="351">
        <f t="shared" si="22"/>
        <v>0</v>
      </c>
      <c r="P61" s="351">
        <f t="shared" si="22"/>
        <v>0</v>
      </c>
      <c r="Q61" s="351">
        <f t="shared" si="22"/>
        <v>0</v>
      </c>
      <c r="R61" s="351">
        <f t="shared" si="22"/>
        <v>0</v>
      </c>
      <c r="S61" s="351">
        <f t="shared" si="22"/>
        <v>0</v>
      </c>
      <c r="T61" s="351">
        <f t="shared" si="22"/>
        <v>0</v>
      </c>
      <c r="U61" s="351">
        <f t="shared" si="22"/>
        <v>0</v>
      </c>
      <c r="V61" s="351">
        <f t="shared" si="22"/>
        <v>0</v>
      </c>
      <c r="W61" s="351">
        <f t="shared" si="22"/>
        <v>0</v>
      </c>
      <c r="X61" s="351">
        <f t="shared" si="22"/>
        <v>230000</v>
      </c>
      <c r="Y61" s="351">
        <f t="shared" si="22"/>
        <v>230000</v>
      </c>
      <c r="Z61" s="351">
        <f t="shared" si="22"/>
        <v>0</v>
      </c>
      <c r="AA61" s="351">
        <f t="shared" si="22"/>
        <v>0</v>
      </c>
      <c r="AB61" s="351">
        <f t="shared" si="22"/>
        <v>230000</v>
      </c>
      <c r="AC61" s="351">
        <f t="shared" si="22"/>
        <v>0</v>
      </c>
      <c r="AD61" s="351">
        <f t="shared" si="22"/>
        <v>230000</v>
      </c>
      <c r="AE61" s="351">
        <f t="shared" si="22"/>
        <v>0</v>
      </c>
      <c r="AF61" s="351">
        <f t="shared" si="22"/>
        <v>0</v>
      </c>
      <c r="AG61" s="351">
        <f t="shared" si="22"/>
        <v>230000</v>
      </c>
      <c r="AH61" s="351">
        <f t="shared" si="22"/>
        <v>0</v>
      </c>
      <c r="AI61" s="351">
        <f t="shared" si="22"/>
        <v>230000</v>
      </c>
      <c r="AJ61" s="351">
        <f t="shared" si="22"/>
        <v>0</v>
      </c>
      <c r="AK61" s="351">
        <f t="shared" si="22"/>
        <v>0</v>
      </c>
      <c r="AL61" s="351">
        <f t="shared" si="22"/>
        <v>230000</v>
      </c>
      <c r="AM61" s="351">
        <f t="shared" si="22"/>
        <v>230000</v>
      </c>
      <c r="AN61" s="351">
        <f t="shared" si="22"/>
        <v>460000</v>
      </c>
      <c r="AO61" s="351">
        <f t="shared" si="22"/>
        <v>0</v>
      </c>
      <c r="AP61" s="351">
        <f t="shared" si="22"/>
        <v>0</v>
      </c>
      <c r="AQ61" s="351">
        <f t="shared" si="22"/>
        <v>460000</v>
      </c>
      <c r="AR61" s="351">
        <f t="shared" si="22"/>
        <v>0</v>
      </c>
      <c r="AS61" s="351">
        <f t="shared" si="22"/>
        <v>460000</v>
      </c>
      <c r="AT61" s="351">
        <f t="shared" si="22"/>
        <v>0</v>
      </c>
      <c r="AU61" s="351">
        <f t="shared" si="22"/>
        <v>0</v>
      </c>
      <c r="AV61" s="351">
        <f t="shared" si="22"/>
        <v>460000</v>
      </c>
      <c r="AW61" s="351">
        <f t="shared" si="22"/>
        <v>0</v>
      </c>
      <c r="AX61" s="351">
        <f t="shared" si="22"/>
        <v>460000</v>
      </c>
      <c r="AY61" s="351">
        <f t="shared" si="22"/>
        <v>0</v>
      </c>
      <c r="AZ61" s="351">
        <f t="shared" si="22"/>
        <v>0</v>
      </c>
      <c r="BA61" s="351">
        <f t="shared" si="22"/>
        <v>460000</v>
      </c>
      <c r="BB61" s="351">
        <f t="shared" si="22"/>
        <v>0</v>
      </c>
      <c r="BC61" s="351">
        <f t="shared" si="22"/>
        <v>460000</v>
      </c>
      <c r="BD61" s="351">
        <f t="shared" si="22"/>
        <v>0</v>
      </c>
      <c r="BE61" s="351">
        <f t="shared" si="22"/>
        <v>0</v>
      </c>
      <c r="BF61" s="351">
        <f t="shared" si="22"/>
        <v>460000</v>
      </c>
      <c r="BG61" s="351">
        <f t="shared" si="22"/>
        <v>0</v>
      </c>
      <c r="BH61" s="351">
        <f t="shared" si="22"/>
        <v>460000</v>
      </c>
      <c r="BI61" s="351">
        <f t="shared" si="22"/>
        <v>0</v>
      </c>
      <c r="BJ61" s="351">
        <f t="shared" si="22"/>
        <v>0</v>
      </c>
      <c r="BK61" s="351">
        <f t="shared" si="22"/>
        <v>460000</v>
      </c>
      <c r="BL61" s="351">
        <f t="shared" si="22"/>
        <v>460000</v>
      </c>
    </row>
    <row r="62" spans="1:64" ht="96" customHeight="1">
      <c r="A62" s="343"/>
      <c r="B62" s="339" t="s">
        <v>873</v>
      </c>
      <c r="C62" s="340">
        <f t="shared" si="0"/>
        <v>460000</v>
      </c>
      <c r="D62" s="349">
        <f>'[6]Зведена (субвенції з ОБ) '!D63</f>
        <v>0</v>
      </c>
      <c r="E62" s="349">
        <f>'[6]Зведена (субвенції з ОБ) '!E63</f>
        <v>0</v>
      </c>
      <c r="F62" s="349">
        <f>'[6]Зведена (субвенції з ОБ) '!F63</f>
        <v>0</v>
      </c>
      <c r="G62" s="349">
        <f>'[6]Зведена (субвенції з ОБ) '!G63</f>
        <v>0</v>
      </c>
      <c r="H62" s="349">
        <f>'[6]Зведена (субвенції з ОБ) '!H63</f>
        <v>0</v>
      </c>
      <c r="I62" s="349">
        <f>'[6]Зведена (субвенції з ОБ) '!I63</f>
        <v>0</v>
      </c>
      <c r="J62" s="349">
        <f>'[6]Зведена (субвенції з ОБ) '!J63</f>
        <v>0</v>
      </c>
      <c r="K62" s="349">
        <f>'[6]Зведена (субвенції з ОБ) '!K63</f>
        <v>0</v>
      </c>
      <c r="L62" s="349">
        <f>'[6]Зведена (субвенції з ОБ) '!L63</f>
        <v>0</v>
      </c>
      <c r="M62" s="349">
        <f>'[6]Зведена (субвенції з ОБ) '!M63</f>
        <v>0</v>
      </c>
      <c r="N62" s="349">
        <f>'[6]Зведена (субвенції з ОБ) '!N63</f>
        <v>0</v>
      </c>
      <c r="O62" s="349">
        <f>'[6]Зведена (субвенції з ОБ) '!O63</f>
        <v>0</v>
      </c>
      <c r="P62" s="349">
        <f>'[6]Зведена (субвенції з ОБ) '!P63</f>
        <v>0</v>
      </c>
      <c r="Q62" s="349">
        <f>'[6]Зведена (субвенції з ОБ) '!Q63</f>
        <v>0</v>
      </c>
      <c r="R62" s="349">
        <f>'[6]Зведена (субвенції з ОБ) '!R63</f>
        <v>0</v>
      </c>
      <c r="S62" s="349">
        <f>'[6]Зведена (субвенції з ОБ) '!S63</f>
        <v>0</v>
      </c>
      <c r="T62" s="349">
        <f>'[6]Зведена (субвенції з ОБ) '!T63</f>
        <v>0</v>
      </c>
      <c r="U62" s="349">
        <f>'[6]Зведена (субвенції з ОБ) '!U63</f>
        <v>0</v>
      </c>
      <c r="V62" s="349">
        <f>'[6]Зведена (субвенції з ОБ) '!V63</f>
        <v>0</v>
      </c>
      <c r="W62" s="349">
        <f>'[6]Зведена (субвенції з ОБ) '!W63</f>
        <v>0</v>
      </c>
      <c r="X62" s="349">
        <f>'[6]Зведена (субвенції з ОБ) '!X63</f>
        <v>230000</v>
      </c>
      <c r="Y62" s="349">
        <f>'[6]Зведена (субвенції з ОБ) '!Y63</f>
        <v>230000</v>
      </c>
      <c r="Z62" s="349">
        <f>'[6]Зведена (субвенції з ОБ) '!Z63</f>
        <v>0</v>
      </c>
      <c r="AA62" s="349">
        <f>'[6]Зведена (субвенції з ОБ) '!AA63</f>
        <v>0</v>
      </c>
      <c r="AB62" s="349">
        <f>'[6]Зведена (субвенції з ОБ) '!AB63</f>
        <v>230000</v>
      </c>
      <c r="AC62" s="349">
        <f>'[6]Зведена (субвенції з ОБ) '!AC63</f>
        <v>0</v>
      </c>
      <c r="AD62" s="349">
        <f>'[6]Зведена (субвенції з ОБ) '!AD63</f>
        <v>230000</v>
      </c>
      <c r="AE62" s="349">
        <f>'[6]Зведена (субвенції з ОБ) '!AE63</f>
        <v>0</v>
      </c>
      <c r="AF62" s="349">
        <f>'[6]Зведена (субвенції з ОБ) '!AF63</f>
        <v>0</v>
      </c>
      <c r="AG62" s="349">
        <f>'[6]Зведена (субвенції з ОБ) '!AG63</f>
        <v>230000</v>
      </c>
      <c r="AH62" s="349">
        <f>'[6]Зведена (субвенції з ОБ) '!AH63</f>
        <v>0</v>
      </c>
      <c r="AI62" s="349">
        <f>'[6]Зведена (субвенції з ОБ) '!AI63</f>
        <v>230000</v>
      </c>
      <c r="AJ62" s="349">
        <f>'[6]Зведена (субвенції з ОБ) '!AJ63</f>
        <v>0</v>
      </c>
      <c r="AK62" s="349">
        <f>'[6]Зведена (субвенції з ОБ) '!AK63</f>
        <v>0</v>
      </c>
      <c r="AL62" s="349">
        <f>'[6]Зведена (субвенції з ОБ) '!AL63</f>
        <v>230000</v>
      </c>
      <c r="AM62" s="349">
        <f>'[6]Зведена (субвенції з ОБ) '!AM63</f>
        <v>230000</v>
      </c>
      <c r="AN62" s="349">
        <f>'[6]Зведена (субвенції з ОБ) '!AN63</f>
        <v>460000</v>
      </c>
      <c r="AO62" s="349">
        <f>'[6]Зведена (субвенції з ОБ) '!AO63</f>
        <v>0</v>
      </c>
      <c r="AP62" s="349">
        <f>'[6]Зведена (субвенції з ОБ) '!AP63</f>
        <v>0</v>
      </c>
      <c r="AQ62" s="349">
        <f>'[6]Зведена (субвенції з ОБ) '!AQ63</f>
        <v>460000</v>
      </c>
      <c r="AR62" s="349">
        <f>'[6]Зведена (субвенції з ОБ) '!AR63</f>
        <v>0</v>
      </c>
      <c r="AS62" s="349">
        <f>'[6]Зведена (субвенції з ОБ) '!AS63</f>
        <v>460000</v>
      </c>
      <c r="AT62" s="349">
        <f>'[6]Зведена (субвенції з ОБ) '!AT63</f>
        <v>0</v>
      </c>
      <c r="AU62" s="349">
        <f>'[6]Зведена (субвенції з ОБ) '!AU63</f>
        <v>0</v>
      </c>
      <c r="AV62" s="349">
        <f>'[6]Зведена (субвенції з ОБ) '!AV63</f>
        <v>460000</v>
      </c>
      <c r="AW62" s="349">
        <f>'[6]Зведена (субвенції з ОБ) '!AW63</f>
        <v>0</v>
      </c>
      <c r="AX62" s="349">
        <f>'[6]Зведена (субвенції з ОБ) '!AX63</f>
        <v>460000</v>
      </c>
      <c r="AY62" s="349">
        <f>'[6]Зведена (субвенції з ОБ) '!AY63</f>
        <v>0</v>
      </c>
      <c r="AZ62" s="349">
        <f>'[6]Зведена (субвенції з ОБ) '!AZ63</f>
        <v>0</v>
      </c>
      <c r="BA62" s="349">
        <f>'[6]Зведена (субвенції з ОБ) '!BA63</f>
        <v>460000</v>
      </c>
      <c r="BB62" s="349">
        <f>'[6]Зведена (субвенції з ОБ) '!BB63</f>
        <v>0</v>
      </c>
      <c r="BC62" s="349">
        <f>'[6]Зведена (субвенції з ОБ) '!BC63</f>
        <v>460000</v>
      </c>
      <c r="BD62" s="349">
        <f>'[6]Зведена (субвенції з ОБ) '!BD63</f>
        <v>0</v>
      </c>
      <c r="BE62" s="349">
        <f>'[6]Зведена (субвенції з ОБ) '!BE63</f>
        <v>0</v>
      </c>
      <c r="BF62" s="349">
        <f>'[6]Зведена (субвенції з ОБ) '!BF63</f>
        <v>460000</v>
      </c>
      <c r="BG62" s="349">
        <f>'[6]Зведена (субвенції з ОБ) '!BG63</f>
        <v>0</v>
      </c>
      <c r="BH62" s="349">
        <f>'[6]Зведена (субвенції з ОБ) '!BH63</f>
        <v>460000</v>
      </c>
      <c r="BI62" s="349">
        <f>'[6]Зведена (субвенції з ОБ) '!BI63</f>
        <v>0</v>
      </c>
      <c r="BJ62" s="349">
        <f>'[6]Зведена (субвенції з ОБ) '!BJ63</f>
        <v>0</v>
      </c>
      <c r="BK62" s="349">
        <f>'[6]Зведена (субвенції з ОБ) '!BK63</f>
        <v>460000</v>
      </c>
      <c r="BL62" s="349">
        <f>'[6]Зведена (субвенції з ОБ) '!BL63</f>
        <v>460000</v>
      </c>
    </row>
    <row r="63" spans="1:64" ht="41.45" customHeight="1">
      <c r="A63" s="342">
        <v>22</v>
      </c>
      <c r="B63" s="345" t="s">
        <v>874</v>
      </c>
      <c r="C63" s="337">
        <f t="shared" si="0"/>
        <v>1800000</v>
      </c>
      <c r="D63" s="351">
        <f>D64</f>
        <v>0</v>
      </c>
      <c r="E63" s="351">
        <f t="shared" ref="E63:BL63" si="23">E64</f>
        <v>0</v>
      </c>
      <c r="F63" s="351">
        <f t="shared" si="23"/>
        <v>0</v>
      </c>
      <c r="G63" s="351">
        <f t="shared" si="23"/>
        <v>0</v>
      </c>
      <c r="H63" s="351">
        <f t="shared" si="23"/>
        <v>0</v>
      </c>
      <c r="I63" s="351">
        <f t="shared" si="23"/>
        <v>0</v>
      </c>
      <c r="J63" s="351">
        <f t="shared" si="23"/>
        <v>0</v>
      </c>
      <c r="K63" s="351">
        <f t="shared" si="23"/>
        <v>0</v>
      </c>
      <c r="L63" s="351">
        <f t="shared" si="23"/>
        <v>0</v>
      </c>
      <c r="M63" s="351">
        <f t="shared" si="23"/>
        <v>0</v>
      </c>
      <c r="N63" s="351">
        <f t="shared" si="23"/>
        <v>0</v>
      </c>
      <c r="O63" s="351">
        <f t="shared" si="23"/>
        <v>0</v>
      </c>
      <c r="P63" s="351">
        <f t="shared" si="23"/>
        <v>0</v>
      </c>
      <c r="Q63" s="351">
        <f t="shared" si="23"/>
        <v>0</v>
      </c>
      <c r="R63" s="351">
        <f t="shared" si="23"/>
        <v>0</v>
      </c>
      <c r="S63" s="351">
        <f t="shared" si="23"/>
        <v>0</v>
      </c>
      <c r="T63" s="351">
        <f t="shared" si="23"/>
        <v>0</v>
      </c>
      <c r="U63" s="351">
        <f t="shared" si="23"/>
        <v>0</v>
      </c>
      <c r="V63" s="351">
        <f t="shared" si="23"/>
        <v>0</v>
      </c>
      <c r="W63" s="351">
        <f t="shared" si="23"/>
        <v>0</v>
      </c>
      <c r="X63" s="351">
        <f t="shared" si="23"/>
        <v>300000</v>
      </c>
      <c r="Y63" s="351">
        <f t="shared" si="23"/>
        <v>300000</v>
      </c>
      <c r="Z63" s="351">
        <f t="shared" si="23"/>
        <v>0</v>
      </c>
      <c r="AA63" s="351">
        <f t="shared" si="23"/>
        <v>0</v>
      </c>
      <c r="AB63" s="351">
        <f t="shared" si="23"/>
        <v>300000</v>
      </c>
      <c r="AC63" s="351">
        <f t="shared" si="23"/>
        <v>500000</v>
      </c>
      <c r="AD63" s="351">
        <f t="shared" si="23"/>
        <v>800000</v>
      </c>
      <c r="AE63" s="351">
        <f t="shared" si="23"/>
        <v>0</v>
      </c>
      <c r="AF63" s="351">
        <f t="shared" si="23"/>
        <v>0</v>
      </c>
      <c r="AG63" s="351">
        <f t="shared" si="23"/>
        <v>800000</v>
      </c>
      <c r="AH63" s="351">
        <f t="shared" si="23"/>
        <v>1000000</v>
      </c>
      <c r="AI63" s="351">
        <f t="shared" si="23"/>
        <v>1800000</v>
      </c>
      <c r="AJ63" s="351">
        <f t="shared" si="23"/>
        <v>0</v>
      </c>
      <c r="AK63" s="351">
        <f t="shared" si="23"/>
        <v>0</v>
      </c>
      <c r="AL63" s="351">
        <f t="shared" si="23"/>
        <v>1800000</v>
      </c>
      <c r="AM63" s="351">
        <f t="shared" si="23"/>
        <v>0</v>
      </c>
      <c r="AN63" s="351">
        <f t="shared" si="23"/>
        <v>1800000</v>
      </c>
      <c r="AO63" s="351">
        <f t="shared" si="23"/>
        <v>0</v>
      </c>
      <c r="AP63" s="351">
        <f t="shared" si="23"/>
        <v>0</v>
      </c>
      <c r="AQ63" s="351">
        <f t="shared" si="23"/>
        <v>1800000</v>
      </c>
      <c r="AR63" s="351">
        <f t="shared" si="23"/>
        <v>0</v>
      </c>
      <c r="AS63" s="351">
        <f t="shared" si="23"/>
        <v>1800000</v>
      </c>
      <c r="AT63" s="351">
        <f t="shared" si="23"/>
        <v>0</v>
      </c>
      <c r="AU63" s="351">
        <f t="shared" si="23"/>
        <v>0</v>
      </c>
      <c r="AV63" s="351">
        <f t="shared" si="23"/>
        <v>1800000</v>
      </c>
      <c r="AW63" s="351">
        <f t="shared" si="23"/>
        <v>0</v>
      </c>
      <c r="AX63" s="351">
        <f t="shared" si="23"/>
        <v>1800000</v>
      </c>
      <c r="AY63" s="351">
        <f t="shared" si="23"/>
        <v>0</v>
      </c>
      <c r="AZ63" s="351">
        <f t="shared" si="23"/>
        <v>0</v>
      </c>
      <c r="BA63" s="351">
        <f t="shared" si="23"/>
        <v>1800000</v>
      </c>
      <c r="BB63" s="351">
        <f t="shared" si="23"/>
        <v>0</v>
      </c>
      <c r="BC63" s="351">
        <f t="shared" si="23"/>
        <v>1800000</v>
      </c>
      <c r="BD63" s="351">
        <f t="shared" si="23"/>
        <v>0</v>
      </c>
      <c r="BE63" s="351">
        <f t="shared" si="23"/>
        <v>0</v>
      </c>
      <c r="BF63" s="351">
        <f t="shared" si="23"/>
        <v>1800000</v>
      </c>
      <c r="BG63" s="351">
        <f t="shared" si="23"/>
        <v>0</v>
      </c>
      <c r="BH63" s="351">
        <f t="shared" si="23"/>
        <v>1800000</v>
      </c>
      <c r="BI63" s="351">
        <f t="shared" si="23"/>
        <v>0</v>
      </c>
      <c r="BJ63" s="351">
        <f t="shared" si="23"/>
        <v>0</v>
      </c>
      <c r="BK63" s="351">
        <f t="shared" si="23"/>
        <v>1800000</v>
      </c>
      <c r="BL63" s="351">
        <f t="shared" si="23"/>
        <v>1800000</v>
      </c>
    </row>
    <row r="64" spans="1:64" ht="105.6" customHeight="1">
      <c r="A64" s="343"/>
      <c r="B64" s="339" t="s">
        <v>875</v>
      </c>
      <c r="C64" s="340">
        <f t="shared" si="0"/>
        <v>1800000</v>
      </c>
      <c r="D64" s="349">
        <f>'[6]Зведена (субвенції з ОБ) '!D22</f>
        <v>0</v>
      </c>
      <c r="E64" s="349">
        <f>'[6]Зведена (субвенції з ОБ) '!E22</f>
        <v>0</v>
      </c>
      <c r="F64" s="349">
        <f>'[6]Зведена (субвенції з ОБ) '!F22</f>
        <v>0</v>
      </c>
      <c r="G64" s="349">
        <f>'[6]Зведена (субвенції з ОБ) '!G22</f>
        <v>0</v>
      </c>
      <c r="H64" s="349">
        <f>'[6]Зведена (субвенції з ОБ) '!H22</f>
        <v>0</v>
      </c>
      <c r="I64" s="349">
        <f>'[6]Зведена (субвенції з ОБ) '!I22</f>
        <v>0</v>
      </c>
      <c r="J64" s="349">
        <f>'[6]Зведена (субвенції з ОБ) '!J22</f>
        <v>0</v>
      </c>
      <c r="K64" s="349">
        <f>'[6]Зведена (субвенції з ОБ) '!K22</f>
        <v>0</v>
      </c>
      <c r="L64" s="349">
        <f>'[6]Зведена (субвенції з ОБ) '!L22</f>
        <v>0</v>
      </c>
      <c r="M64" s="349">
        <f>'[6]Зведена (субвенції з ОБ) '!M22</f>
        <v>0</v>
      </c>
      <c r="N64" s="349">
        <f>'[6]Зведена (субвенції з ОБ) '!N22</f>
        <v>0</v>
      </c>
      <c r="O64" s="349">
        <f>'[6]Зведена (субвенції з ОБ) '!O22</f>
        <v>0</v>
      </c>
      <c r="P64" s="349">
        <f>'[6]Зведена (субвенції з ОБ) '!P22</f>
        <v>0</v>
      </c>
      <c r="Q64" s="349">
        <f>'[6]Зведена (субвенції з ОБ) '!Q22</f>
        <v>0</v>
      </c>
      <c r="R64" s="349">
        <f>'[6]Зведена (субвенції з ОБ) '!R22</f>
        <v>0</v>
      </c>
      <c r="S64" s="349">
        <f>'[6]Зведена (субвенції з ОБ) '!S22</f>
        <v>0</v>
      </c>
      <c r="T64" s="349">
        <f>'[6]Зведена (субвенції з ОБ) '!T22</f>
        <v>0</v>
      </c>
      <c r="U64" s="349">
        <f>'[6]Зведена (субвенції з ОБ) '!U22</f>
        <v>0</v>
      </c>
      <c r="V64" s="349">
        <f>'[6]Зведена (субвенції з ОБ) '!V22</f>
        <v>0</v>
      </c>
      <c r="W64" s="349">
        <f>'[6]Зведена (субвенції з ОБ) '!W22</f>
        <v>0</v>
      </c>
      <c r="X64" s="349">
        <f>'[6]Зведена (субвенції з ОБ) '!X22</f>
        <v>300000</v>
      </c>
      <c r="Y64" s="349">
        <f>'[6]Зведена (субвенції з ОБ) '!Y22</f>
        <v>300000</v>
      </c>
      <c r="Z64" s="349">
        <f>'[6]Зведена (субвенції з ОБ) '!Z22</f>
        <v>0</v>
      </c>
      <c r="AA64" s="349">
        <f>'[6]Зведена (субвенції з ОБ) '!AA22</f>
        <v>0</v>
      </c>
      <c r="AB64" s="349">
        <f>'[6]Зведена (субвенції з ОБ) '!AB22</f>
        <v>300000</v>
      </c>
      <c r="AC64" s="349">
        <f>'[6]Зведена (субвенції з ОБ) '!AC22</f>
        <v>500000</v>
      </c>
      <c r="AD64" s="349">
        <f>'[6]Зведена (субвенції з ОБ) '!AD22</f>
        <v>800000</v>
      </c>
      <c r="AE64" s="349">
        <f>'[6]Зведена (субвенції з ОБ) '!AE22</f>
        <v>0</v>
      </c>
      <c r="AF64" s="349">
        <f>'[6]Зведена (субвенції з ОБ) '!AF22</f>
        <v>0</v>
      </c>
      <c r="AG64" s="349">
        <f>'[6]Зведена (субвенції з ОБ) '!AG22</f>
        <v>800000</v>
      </c>
      <c r="AH64" s="349">
        <f>'[6]Зведена (субвенції з ОБ) '!AH22</f>
        <v>1000000</v>
      </c>
      <c r="AI64" s="349">
        <f>'[6]Зведена (субвенції з ОБ) '!AI22</f>
        <v>1800000</v>
      </c>
      <c r="AJ64" s="349">
        <f>'[6]Зведена (субвенції з ОБ) '!AJ22</f>
        <v>0</v>
      </c>
      <c r="AK64" s="349">
        <f>'[6]Зведена (субвенції з ОБ) '!AK22</f>
        <v>0</v>
      </c>
      <c r="AL64" s="349">
        <f>'[6]Зведена (субвенції з ОБ) '!AL22</f>
        <v>1800000</v>
      </c>
      <c r="AM64" s="349">
        <f>'[6]Зведена (субвенції з ОБ) '!AM22</f>
        <v>0</v>
      </c>
      <c r="AN64" s="349">
        <f>'[6]Зведена (субвенції з ОБ) '!AN22</f>
        <v>1800000</v>
      </c>
      <c r="AO64" s="349">
        <f>'[6]Зведена (субвенції з ОБ) '!AO22</f>
        <v>0</v>
      </c>
      <c r="AP64" s="349">
        <f>'[6]Зведена (субвенції з ОБ) '!AP22</f>
        <v>0</v>
      </c>
      <c r="AQ64" s="349">
        <f>'[6]Зведена (субвенції з ОБ) '!AQ22</f>
        <v>1800000</v>
      </c>
      <c r="AR64" s="349">
        <f>'[6]Зведена (субвенції з ОБ) '!AR22</f>
        <v>0</v>
      </c>
      <c r="AS64" s="349">
        <f>'[6]Зведена (субвенції з ОБ) '!AS22</f>
        <v>1800000</v>
      </c>
      <c r="AT64" s="349">
        <f>'[6]Зведена (субвенції з ОБ) '!AT22</f>
        <v>0</v>
      </c>
      <c r="AU64" s="349">
        <f>'[6]Зведена (субвенції з ОБ) '!AU22</f>
        <v>0</v>
      </c>
      <c r="AV64" s="349">
        <f>'[6]Зведена (субвенції з ОБ) '!AV22</f>
        <v>1800000</v>
      </c>
      <c r="AW64" s="349">
        <f>'[6]Зведена (субвенції з ОБ) '!AW22</f>
        <v>0</v>
      </c>
      <c r="AX64" s="349">
        <f>'[6]Зведена (субвенції з ОБ) '!AX22</f>
        <v>1800000</v>
      </c>
      <c r="AY64" s="349">
        <f>'[6]Зведена (субвенції з ОБ) '!AY22</f>
        <v>0</v>
      </c>
      <c r="AZ64" s="349">
        <f>'[6]Зведена (субвенції з ОБ) '!AZ22</f>
        <v>0</v>
      </c>
      <c r="BA64" s="349">
        <f>'[6]Зведена (субвенції з ОБ) '!BA22</f>
        <v>1800000</v>
      </c>
      <c r="BB64" s="349">
        <f>'[6]Зведена (субвенції з ОБ) '!BB22</f>
        <v>0</v>
      </c>
      <c r="BC64" s="349">
        <f>'[6]Зведена (субвенції з ОБ) '!BC22</f>
        <v>1800000</v>
      </c>
      <c r="BD64" s="349">
        <f>'[6]Зведена (субвенції з ОБ) '!BD22</f>
        <v>0</v>
      </c>
      <c r="BE64" s="349">
        <f>'[6]Зведена (субвенції з ОБ) '!BE22</f>
        <v>0</v>
      </c>
      <c r="BF64" s="349">
        <f>'[6]Зведена (субвенції з ОБ) '!BF22</f>
        <v>1800000</v>
      </c>
      <c r="BG64" s="349">
        <f>'[6]Зведена (субвенції з ОБ) '!BG22</f>
        <v>0</v>
      </c>
      <c r="BH64" s="349">
        <f>'[6]Зведена (субвенції з ОБ) '!BH22</f>
        <v>1800000</v>
      </c>
      <c r="BI64" s="349">
        <f>'[6]Зведена (субвенції з ОБ) '!BI22</f>
        <v>0</v>
      </c>
      <c r="BJ64" s="349">
        <f>'[6]Зведена (субвенції з ОБ) '!BJ22</f>
        <v>0</v>
      </c>
      <c r="BK64" s="349">
        <f>'[6]Зведена (субвенції з ОБ) '!BK22</f>
        <v>1800000</v>
      </c>
      <c r="BL64" s="349">
        <f>'[6]Зведена (субвенції з ОБ) '!BL22</f>
        <v>1800000</v>
      </c>
    </row>
    <row r="65" spans="1:64" ht="48" customHeight="1">
      <c r="A65" s="342">
        <v>23</v>
      </c>
      <c r="B65" s="354" t="s">
        <v>876</v>
      </c>
      <c r="C65" s="337">
        <f t="shared" si="0"/>
        <v>11500000</v>
      </c>
      <c r="D65" s="351">
        <f>D66+D67</f>
        <v>0</v>
      </c>
      <c r="E65" s="351">
        <f t="shared" ref="E65:BL65" si="24">E66+E67</f>
        <v>0</v>
      </c>
      <c r="F65" s="351">
        <f t="shared" si="24"/>
        <v>0</v>
      </c>
      <c r="G65" s="351">
        <f t="shared" si="24"/>
        <v>0</v>
      </c>
      <c r="H65" s="351">
        <f t="shared" si="24"/>
        <v>0</v>
      </c>
      <c r="I65" s="351">
        <f t="shared" si="24"/>
        <v>0</v>
      </c>
      <c r="J65" s="351">
        <f t="shared" si="24"/>
        <v>0</v>
      </c>
      <c r="K65" s="351">
        <f t="shared" si="24"/>
        <v>0</v>
      </c>
      <c r="L65" s="351">
        <f t="shared" si="24"/>
        <v>0</v>
      </c>
      <c r="M65" s="351">
        <f t="shared" si="24"/>
        <v>0</v>
      </c>
      <c r="N65" s="351">
        <f t="shared" si="24"/>
        <v>0</v>
      </c>
      <c r="O65" s="351">
        <f t="shared" si="24"/>
        <v>0</v>
      </c>
      <c r="P65" s="351">
        <f t="shared" si="24"/>
        <v>0</v>
      </c>
      <c r="Q65" s="351">
        <f t="shared" si="24"/>
        <v>0</v>
      </c>
      <c r="R65" s="351">
        <f t="shared" si="24"/>
        <v>0</v>
      </c>
      <c r="S65" s="351">
        <f t="shared" si="24"/>
        <v>1000000</v>
      </c>
      <c r="T65" s="351">
        <f t="shared" si="24"/>
        <v>1000000</v>
      </c>
      <c r="U65" s="351">
        <f t="shared" si="24"/>
        <v>0</v>
      </c>
      <c r="V65" s="351">
        <f t="shared" si="24"/>
        <v>0</v>
      </c>
      <c r="W65" s="351">
        <f t="shared" si="24"/>
        <v>1000000</v>
      </c>
      <c r="X65" s="351">
        <f t="shared" si="24"/>
        <v>1500000</v>
      </c>
      <c r="Y65" s="351">
        <f t="shared" si="24"/>
        <v>2500000</v>
      </c>
      <c r="Z65" s="351">
        <f t="shared" si="24"/>
        <v>2500000</v>
      </c>
      <c r="AA65" s="351">
        <f t="shared" si="24"/>
        <v>2500000</v>
      </c>
      <c r="AB65" s="351">
        <f t="shared" si="24"/>
        <v>0</v>
      </c>
      <c r="AC65" s="351">
        <f t="shared" si="24"/>
        <v>0</v>
      </c>
      <c r="AD65" s="351">
        <f t="shared" si="24"/>
        <v>2500000</v>
      </c>
      <c r="AE65" s="351">
        <f t="shared" si="24"/>
        <v>0</v>
      </c>
      <c r="AF65" s="351">
        <f t="shared" si="24"/>
        <v>2500000</v>
      </c>
      <c r="AG65" s="351">
        <f t="shared" si="24"/>
        <v>0</v>
      </c>
      <c r="AH65" s="351">
        <f t="shared" si="24"/>
        <v>0</v>
      </c>
      <c r="AI65" s="351">
        <f t="shared" si="24"/>
        <v>2500000</v>
      </c>
      <c r="AJ65" s="351">
        <f t="shared" si="24"/>
        <v>0</v>
      </c>
      <c r="AK65" s="351">
        <f t="shared" si="24"/>
        <v>2500000</v>
      </c>
      <c r="AL65" s="351">
        <f t="shared" si="24"/>
        <v>0</v>
      </c>
      <c r="AM65" s="351">
        <f t="shared" si="24"/>
        <v>2532900</v>
      </c>
      <c r="AN65" s="351">
        <f t="shared" si="24"/>
        <v>5032900</v>
      </c>
      <c r="AO65" s="351">
        <f t="shared" si="24"/>
        <v>0</v>
      </c>
      <c r="AP65" s="351">
        <f t="shared" si="24"/>
        <v>2500000</v>
      </c>
      <c r="AQ65" s="351">
        <f t="shared" si="24"/>
        <v>2532900</v>
      </c>
      <c r="AR65" s="351">
        <f t="shared" si="24"/>
        <v>2945000</v>
      </c>
      <c r="AS65" s="351">
        <f t="shared" si="24"/>
        <v>7977900</v>
      </c>
      <c r="AT65" s="351">
        <f t="shared" si="24"/>
        <v>0</v>
      </c>
      <c r="AU65" s="351">
        <f t="shared" si="24"/>
        <v>2500000</v>
      </c>
      <c r="AV65" s="351">
        <f t="shared" si="24"/>
        <v>5477900</v>
      </c>
      <c r="AW65" s="351">
        <f t="shared" si="24"/>
        <v>2651800</v>
      </c>
      <c r="AX65" s="351">
        <f t="shared" si="24"/>
        <v>10629700</v>
      </c>
      <c r="AY65" s="351">
        <f t="shared" si="24"/>
        <v>0</v>
      </c>
      <c r="AZ65" s="351">
        <f t="shared" si="24"/>
        <v>2500000</v>
      </c>
      <c r="BA65" s="351">
        <f t="shared" si="24"/>
        <v>8129700</v>
      </c>
      <c r="BB65" s="351">
        <f t="shared" si="24"/>
        <v>870300</v>
      </c>
      <c r="BC65" s="351">
        <f t="shared" si="24"/>
        <v>11500000</v>
      </c>
      <c r="BD65" s="351">
        <f t="shared" si="24"/>
        <v>0</v>
      </c>
      <c r="BE65" s="351">
        <f t="shared" si="24"/>
        <v>2500000</v>
      </c>
      <c r="BF65" s="351">
        <f t="shared" si="24"/>
        <v>9000000</v>
      </c>
      <c r="BG65" s="351">
        <f t="shared" si="24"/>
        <v>0</v>
      </c>
      <c r="BH65" s="351">
        <f t="shared" si="24"/>
        <v>11500000</v>
      </c>
      <c r="BI65" s="351">
        <f t="shared" si="24"/>
        <v>0</v>
      </c>
      <c r="BJ65" s="351">
        <f t="shared" si="24"/>
        <v>2500000</v>
      </c>
      <c r="BK65" s="351">
        <f t="shared" si="24"/>
        <v>9000000</v>
      </c>
      <c r="BL65" s="351">
        <f t="shared" si="24"/>
        <v>11500000</v>
      </c>
    </row>
    <row r="66" spans="1:64" ht="52.9" customHeight="1">
      <c r="A66" s="343"/>
      <c r="B66" s="339" t="s">
        <v>877</v>
      </c>
      <c r="C66" s="340">
        <f t="shared" si="0"/>
        <v>10000000</v>
      </c>
      <c r="D66" s="349">
        <f>'[6]Зведена (субвенції з ОБ) '!D83</f>
        <v>0</v>
      </c>
      <c r="E66" s="349">
        <f>'[6]Зведена (субвенції з ОБ) '!E83</f>
        <v>0</v>
      </c>
      <c r="F66" s="349">
        <f>'[6]Зведена (субвенції з ОБ) '!F83</f>
        <v>0</v>
      </c>
      <c r="G66" s="349">
        <f>'[6]Зведена (субвенції з ОБ) '!G83</f>
        <v>0</v>
      </c>
      <c r="H66" s="349">
        <f>'[6]Зведена (субвенції з ОБ) '!H83</f>
        <v>0</v>
      </c>
      <c r="I66" s="349">
        <f>'[6]Зведена (субвенції з ОБ) '!I83</f>
        <v>0</v>
      </c>
      <c r="J66" s="349">
        <f>'[6]Зведена (субвенції з ОБ) '!J83</f>
        <v>0</v>
      </c>
      <c r="K66" s="349">
        <f>'[6]Зведена (субвенції з ОБ) '!K83</f>
        <v>0</v>
      </c>
      <c r="L66" s="349">
        <f>'[6]Зведена (субвенції з ОБ) '!L83</f>
        <v>0</v>
      </c>
      <c r="M66" s="349">
        <f>'[6]Зведена (субвенції з ОБ) '!M83</f>
        <v>0</v>
      </c>
      <c r="N66" s="349">
        <f>'[6]Зведена (субвенції з ОБ) '!N83</f>
        <v>0</v>
      </c>
      <c r="O66" s="349">
        <f>'[6]Зведена (субвенції з ОБ) '!O83</f>
        <v>0</v>
      </c>
      <c r="P66" s="349">
        <f>'[6]Зведена (субвенції з ОБ) '!P83</f>
        <v>0</v>
      </c>
      <c r="Q66" s="349">
        <f>'[6]Зведена (субвенції з ОБ) '!Q83</f>
        <v>0</v>
      </c>
      <c r="R66" s="349">
        <f>'[6]Зведена (субвенції з ОБ) '!R83</f>
        <v>0</v>
      </c>
      <c r="S66" s="349">
        <f>'[6]Зведена (субвенції з ОБ) '!S83</f>
        <v>1000000</v>
      </c>
      <c r="T66" s="349">
        <f>'[6]Зведена (субвенції з ОБ) '!T83</f>
        <v>1000000</v>
      </c>
      <c r="U66" s="349">
        <f>'[6]Зведена (субвенції з ОБ) '!U83</f>
        <v>0</v>
      </c>
      <c r="V66" s="349">
        <f>'[6]Зведена (субвенції з ОБ) '!V83</f>
        <v>0</v>
      </c>
      <c r="W66" s="349">
        <f>'[6]Зведена (субвенції з ОБ) '!W83</f>
        <v>1000000</v>
      </c>
      <c r="X66" s="349">
        <f>'[6]Зведена (субвенції з ОБ) '!X83</f>
        <v>0</v>
      </c>
      <c r="Y66" s="349">
        <f>'[6]Зведена (субвенції з ОБ) '!Y83</f>
        <v>1000000</v>
      </c>
      <c r="Z66" s="349">
        <f>'[6]Зведена (субвенції з ОБ) '!Z83</f>
        <v>1000000</v>
      </c>
      <c r="AA66" s="349">
        <f>'[6]Зведена (субвенції з ОБ) '!AA83</f>
        <v>1000000</v>
      </c>
      <c r="AB66" s="349">
        <f>'[6]Зведена (субвенції з ОБ) '!AB83</f>
        <v>0</v>
      </c>
      <c r="AC66" s="349">
        <f>'[6]Зведена (субвенції з ОБ) '!AC83</f>
        <v>0</v>
      </c>
      <c r="AD66" s="349">
        <f>'[6]Зведена (субвенції з ОБ) '!AD83</f>
        <v>1000000</v>
      </c>
      <c r="AE66" s="349">
        <f>'[6]Зведена (субвенції з ОБ) '!AE83</f>
        <v>0</v>
      </c>
      <c r="AF66" s="349">
        <f>'[6]Зведена (субвенції з ОБ) '!AF83</f>
        <v>1000000</v>
      </c>
      <c r="AG66" s="349">
        <f>'[6]Зведена (субвенції з ОБ) '!AG83</f>
        <v>0</v>
      </c>
      <c r="AH66" s="349">
        <f>'[6]Зведена (субвенції з ОБ) '!AH83</f>
        <v>0</v>
      </c>
      <c r="AI66" s="349">
        <f>'[6]Зведена (субвенції з ОБ) '!AI83</f>
        <v>1000000</v>
      </c>
      <c r="AJ66" s="349">
        <f>'[6]Зведена (субвенції з ОБ) '!AJ83</f>
        <v>0</v>
      </c>
      <c r="AK66" s="349">
        <f>'[6]Зведена (субвенції з ОБ) '!AK83</f>
        <v>1000000</v>
      </c>
      <c r="AL66" s="349">
        <f>'[6]Зведена (субвенції з ОБ) '!AL83</f>
        <v>0</v>
      </c>
      <c r="AM66" s="349">
        <f>'[6]Зведена (субвенції з ОБ) '!AM83</f>
        <v>2532900</v>
      </c>
      <c r="AN66" s="349">
        <f>'[6]Зведена (субвенції з ОБ) '!AN83</f>
        <v>3532900</v>
      </c>
      <c r="AO66" s="349">
        <f>'[6]Зведена (субвенції з ОБ) '!AO83</f>
        <v>0</v>
      </c>
      <c r="AP66" s="349">
        <f>'[6]Зведена (субвенції з ОБ) '!AP83</f>
        <v>1000000</v>
      </c>
      <c r="AQ66" s="349">
        <f>'[6]Зведена (субвенції з ОБ) '!AQ83</f>
        <v>2532900</v>
      </c>
      <c r="AR66" s="349">
        <f>'[6]Зведена (субвенції з ОБ) '!AR83</f>
        <v>2945000</v>
      </c>
      <c r="AS66" s="349">
        <f>'[6]Зведена (субвенції з ОБ) '!AS83</f>
        <v>6477900</v>
      </c>
      <c r="AT66" s="349">
        <f>'[6]Зведена (субвенції з ОБ) '!AT83</f>
        <v>0</v>
      </c>
      <c r="AU66" s="349">
        <f>'[6]Зведена (субвенції з ОБ) '!AU83</f>
        <v>1000000</v>
      </c>
      <c r="AV66" s="349">
        <f>'[6]Зведена (субвенції з ОБ) '!AV83</f>
        <v>5477900</v>
      </c>
      <c r="AW66" s="349">
        <f>'[6]Зведена (субвенції з ОБ) '!AW83</f>
        <v>2651800</v>
      </c>
      <c r="AX66" s="349">
        <f>'[6]Зведена (субвенції з ОБ) '!AX83</f>
        <v>9129700</v>
      </c>
      <c r="AY66" s="349">
        <f>'[6]Зведена (субвенції з ОБ) '!AY83</f>
        <v>0</v>
      </c>
      <c r="AZ66" s="349">
        <f>'[6]Зведена (субвенції з ОБ) '!AZ83</f>
        <v>1000000</v>
      </c>
      <c r="BA66" s="349">
        <f>'[6]Зведена (субвенції з ОБ) '!BA83</f>
        <v>8129700</v>
      </c>
      <c r="BB66" s="349">
        <f>'[6]Зведена (субвенції з ОБ) '!BB83</f>
        <v>870300</v>
      </c>
      <c r="BC66" s="349">
        <f>'[6]Зведена (субвенції з ОБ) '!BC83</f>
        <v>10000000</v>
      </c>
      <c r="BD66" s="349">
        <f>'[6]Зведена (субвенції з ОБ) '!BD83</f>
        <v>0</v>
      </c>
      <c r="BE66" s="349">
        <f>'[6]Зведена (субвенції з ОБ) '!BE83</f>
        <v>1000000</v>
      </c>
      <c r="BF66" s="349">
        <f>'[6]Зведена (субвенції з ОБ) '!BF83</f>
        <v>9000000</v>
      </c>
      <c r="BG66" s="349">
        <f>'[6]Зведена (субвенції з ОБ) '!BG83</f>
        <v>0</v>
      </c>
      <c r="BH66" s="349">
        <f>'[6]Зведена (субвенції з ОБ) '!BH83</f>
        <v>10000000</v>
      </c>
      <c r="BI66" s="349">
        <f>'[6]Зведена (субвенції з ОБ) '!BI83</f>
        <v>0</v>
      </c>
      <c r="BJ66" s="349">
        <f>'[6]Зведена (субвенції з ОБ) '!BJ83</f>
        <v>1000000</v>
      </c>
      <c r="BK66" s="349">
        <f>'[6]Зведена (субвенції з ОБ) '!BK83</f>
        <v>9000000</v>
      </c>
      <c r="BL66" s="349">
        <f>'[6]Зведена (субвенції з ОБ) '!BL83</f>
        <v>10000000</v>
      </c>
    </row>
    <row r="67" spans="1:64" ht="79.150000000000006" customHeight="1">
      <c r="A67" s="343"/>
      <c r="B67" s="339" t="s">
        <v>878</v>
      </c>
      <c r="C67" s="340">
        <f t="shared" si="0"/>
        <v>1500000</v>
      </c>
      <c r="D67" s="349">
        <f>'[6]Зведена (субвенції з ОБ) '!D123</f>
        <v>0</v>
      </c>
      <c r="E67" s="349">
        <f>'[6]Зведена (субвенції з ОБ) '!E123</f>
        <v>0</v>
      </c>
      <c r="F67" s="349">
        <f>'[6]Зведена (субвенції з ОБ) '!F123</f>
        <v>0</v>
      </c>
      <c r="G67" s="349">
        <f>'[6]Зведена (субвенції з ОБ) '!G123</f>
        <v>0</v>
      </c>
      <c r="H67" s="349">
        <f>'[6]Зведена (субвенції з ОБ) '!H123</f>
        <v>0</v>
      </c>
      <c r="I67" s="349">
        <f>'[6]Зведена (субвенції з ОБ) '!I123</f>
        <v>0</v>
      </c>
      <c r="J67" s="349">
        <f>'[6]Зведена (субвенції з ОБ) '!J123</f>
        <v>0</v>
      </c>
      <c r="K67" s="349">
        <f>'[6]Зведена (субвенції з ОБ) '!K123</f>
        <v>0</v>
      </c>
      <c r="L67" s="349">
        <f>'[6]Зведена (субвенції з ОБ) '!L123</f>
        <v>0</v>
      </c>
      <c r="M67" s="349">
        <f>'[6]Зведена (субвенції з ОБ) '!M123</f>
        <v>0</v>
      </c>
      <c r="N67" s="349">
        <f>'[6]Зведена (субвенції з ОБ) '!N123</f>
        <v>0</v>
      </c>
      <c r="O67" s="349">
        <f>'[6]Зведена (субвенції з ОБ) '!O123</f>
        <v>0</v>
      </c>
      <c r="P67" s="349">
        <f>'[6]Зведена (субвенції з ОБ) '!P123</f>
        <v>0</v>
      </c>
      <c r="Q67" s="349">
        <f>'[6]Зведена (субвенції з ОБ) '!Q123</f>
        <v>0</v>
      </c>
      <c r="R67" s="349">
        <f>'[6]Зведена (субвенції з ОБ) '!R123</f>
        <v>0</v>
      </c>
      <c r="S67" s="349">
        <f>'[6]Зведена (субвенції з ОБ) '!S123</f>
        <v>0</v>
      </c>
      <c r="T67" s="349">
        <f>'[6]Зведена (субвенції з ОБ) '!T123</f>
        <v>0</v>
      </c>
      <c r="U67" s="349">
        <f>'[6]Зведена (субвенції з ОБ) '!U123</f>
        <v>0</v>
      </c>
      <c r="V67" s="349">
        <f>'[6]Зведена (субвенції з ОБ) '!V123</f>
        <v>0</v>
      </c>
      <c r="W67" s="349">
        <f>'[6]Зведена (субвенції з ОБ) '!W123</f>
        <v>0</v>
      </c>
      <c r="X67" s="349">
        <f>'[6]Зведена (субвенції з ОБ) '!X123</f>
        <v>1500000</v>
      </c>
      <c r="Y67" s="349">
        <f>'[6]Зведена (субвенції з ОБ) '!Y123</f>
        <v>1500000</v>
      </c>
      <c r="Z67" s="349">
        <f>'[6]Зведена (субвенції з ОБ) '!Z123</f>
        <v>1500000</v>
      </c>
      <c r="AA67" s="349">
        <f>'[6]Зведена (субвенції з ОБ) '!AA123</f>
        <v>1500000</v>
      </c>
      <c r="AB67" s="349">
        <f>'[6]Зведена (субвенції з ОБ) '!AB123</f>
        <v>0</v>
      </c>
      <c r="AC67" s="349">
        <f>'[6]Зведена (субвенції з ОБ) '!AC123</f>
        <v>0</v>
      </c>
      <c r="AD67" s="349">
        <f>'[6]Зведена (субвенції з ОБ) '!AD123</f>
        <v>1500000</v>
      </c>
      <c r="AE67" s="349">
        <f>'[6]Зведена (субвенції з ОБ) '!AE123</f>
        <v>0</v>
      </c>
      <c r="AF67" s="349">
        <f>'[6]Зведена (субвенції з ОБ) '!AF123</f>
        <v>1500000</v>
      </c>
      <c r="AG67" s="349">
        <f>'[6]Зведена (субвенції з ОБ) '!AG123</f>
        <v>0</v>
      </c>
      <c r="AH67" s="349">
        <f>'[6]Зведена (субвенції з ОБ) '!AH123</f>
        <v>0</v>
      </c>
      <c r="AI67" s="349">
        <f>'[6]Зведена (субвенції з ОБ) '!AI123</f>
        <v>1500000</v>
      </c>
      <c r="AJ67" s="349">
        <f>'[6]Зведена (субвенції з ОБ) '!AJ123</f>
        <v>0</v>
      </c>
      <c r="AK67" s="349">
        <f>'[6]Зведена (субвенції з ОБ) '!AK123</f>
        <v>1500000</v>
      </c>
      <c r="AL67" s="349">
        <f>'[6]Зведена (субвенції з ОБ) '!AL123</f>
        <v>0</v>
      </c>
      <c r="AM67" s="349">
        <f>'[6]Зведена (субвенції з ОБ) '!AM123</f>
        <v>0</v>
      </c>
      <c r="AN67" s="349">
        <f>'[6]Зведена (субвенції з ОБ) '!AN123</f>
        <v>1500000</v>
      </c>
      <c r="AO67" s="349">
        <f>'[6]Зведена (субвенції з ОБ) '!AO123</f>
        <v>0</v>
      </c>
      <c r="AP67" s="349">
        <f>'[6]Зведена (субвенції з ОБ) '!AP123</f>
        <v>1500000</v>
      </c>
      <c r="AQ67" s="349">
        <f>'[6]Зведена (субвенції з ОБ) '!AQ123</f>
        <v>0</v>
      </c>
      <c r="AR67" s="349">
        <f>'[6]Зведена (субвенції з ОБ) '!AR123</f>
        <v>0</v>
      </c>
      <c r="AS67" s="349">
        <f>'[6]Зведена (субвенції з ОБ) '!AS123</f>
        <v>1500000</v>
      </c>
      <c r="AT67" s="349">
        <f>'[6]Зведена (субвенції з ОБ) '!AT123</f>
        <v>0</v>
      </c>
      <c r="AU67" s="349">
        <f>'[6]Зведена (субвенції з ОБ) '!AU123</f>
        <v>1500000</v>
      </c>
      <c r="AV67" s="349">
        <f>'[6]Зведена (субвенції з ОБ) '!AV123</f>
        <v>0</v>
      </c>
      <c r="AW67" s="349">
        <f>'[6]Зведена (субвенції з ОБ) '!AW123</f>
        <v>0</v>
      </c>
      <c r="AX67" s="349">
        <f>'[6]Зведена (субвенції з ОБ) '!AX123</f>
        <v>1500000</v>
      </c>
      <c r="AY67" s="349">
        <f>'[6]Зведена (субвенції з ОБ) '!AY123</f>
        <v>0</v>
      </c>
      <c r="AZ67" s="349">
        <f>'[6]Зведена (субвенції з ОБ) '!AZ123</f>
        <v>1500000</v>
      </c>
      <c r="BA67" s="349">
        <f>'[6]Зведена (субвенції з ОБ) '!BA123</f>
        <v>0</v>
      </c>
      <c r="BB67" s="349">
        <f>'[6]Зведена (субвенції з ОБ) '!BB123</f>
        <v>0</v>
      </c>
      <c r="BC67" s="349">
        <f>'[6]Зведена (субвенції з ОБ) '!BC123</f>
        <v>1500000</v>
      </c>
      <c r="BD67" s="349">
        <f>'[6]Зведена (субвенції з ОБ) '!BD123</f>
        <v>0</v>
      </c>
      <c r="BE67" s="349">
        <f>'[6]Зведена (субвенції з ОБ) '!BE123</f>
        <v>1500000</v>
      </c>
      <c r="BF67" s="349">
        <f>'[6]Зведена (субвенції з ОБ) '!BF123</f>
        <v>0</v>
      </c>
      <c r="BG67" s="349">
        <f>'[6]Зведена (субвенції з ОБ) '!BG123</f>
        <v>0</v>
      </c>
      <c r="BH67" s="349">
        <f>'[6]Зведена (субвенції з ОБ) '!BH123</f>
        <v>1500000</v>
      </c>
      <c r="BI67" s="349">
        <f>'[6]Зведена (субвенції з ОБ) '!BI123</f>
        <v>0</v>
      </c>
      <c r="BJ67" s="349">
        <f>'[6]Зведена (субвенції з ОБ) '!BJ123</f>
        <v>1500000</v>
      </c>
      <c r="BK67" s="349">
        <f>'[6]Зведена (субвенції з ОБ) '!BK123</f>
        <v>0</v>
      </c>
      <c r="BL67" s="349">
        <f>'[6]Зведена (субвенції з ОБ) '!BL123</f>
        <v>1500000</v>
      </c>
    </row>
    <row r="68" spans="1:64" ht="33.6" customHeight="1">
      <c r="A68" s="342">
        <v>24</v>
      </c>
      <c r="B68" s="345" t="s">
        <v>879</v>
      </c>
      <c r="C68" s="337">
        <f t="shared" ref="C68:C89" si="25">BL68</f>
        <v>2000000</v>
      </c>
      <c r="D68" s="351">
        <f>D69</f>
        <v>0</v>
      </c>
      <c r="E68" s="351">
        <f t="shared" ref="E68:BL68" si="26">E69</f>
        <v>0</v>
      </c>
      <c r="F68" s="351">
        <f t="shared" si="26"/>
        <v>0</v>
      </c>
      <c r="G68" s="351">
        <f t="shared" si="26"/>
        <v>0</v>
      </c>
      <c r="H68" s="351">
        <f t="shared" si="26"/>
        <v>0</v>
      </c>
      <c r="I68" s="351">
        <f t="shared" si="26"/>
        <v>0</v>
      </c>
      <c r="J68" s="351">
        <f t="shared" si="26"/>
        <v>0</v>
      </c>
      <c r="K68" s="351">
        <f t="shared" si="26"/>
        <v>0</v>
      </c>
      <c r="L68" s="351">
        <f t="shared" si="26"/>
        <v>0</v>
      </c>
      <c r="M68" s="351">
        <f t="shared" si="26"/>
        <v>0</v>
      </c>
      <c r="N68" s="351">
        <f t="shared" si="26"/>
        <v>0</v>
      </c>
      <c r="O68" s="351">
        <f t="shared" si="26"/>
        <v>0</v>
      </c>
      <c r="P68" s="351">
        <f t="shared" si="26"/>
        <v>0</v>
      </c>
      <c r="Q68" s="351">
        <f t="shared" si="26"/>
        <v>0</v>
      </c>
      <c r="R68" s="351">
        <f t="shared" si="26"/>
        <v>0</v>
      </c>
      <c r="S68" s="351">
        <f t="shared" si="26"/>
        <v>0</v>
      </c>
      <c r="T68" s="351">
        <f t="shared" si="26"/>
        <v>0</v>
      </c>
      <c r="U68" s="351">
        <f t="shared" si="26"/>
        <v>0</v>
      </c>
      <c r="V68" s="351">
        <f t="shared" si="26"/>
        <v>0</v>
      </c>
      <c r="W68" s="351">
        <f t="shared" si="26"/>
        <v>0</v>
      </c>
      <c r="X68" s="351">
        <f t="shared" si="26"/>
        <v>300000</v>
      </c>
      <c r="Y68" s="351">
        <f t="shared" si="26"/>
        <v>300000</v>
      </c>
      <c r="Z68" s="351">
        <f t="shared" si="26"/>
        <v>0</v>
      </c>
      <c r="AA68" s="351">
        <f t="shared" si="26"/>
        <v>0</v>
      </c>
      <c r="AB68" s="351">
        <f t="shared" si="26"/>
        <v>300000</v>
      </c>
      <c r="AC68" s="351">
        <f t="shared" si="26"/>
        <v>300000</v>
      </c>
      <c r="AD68" s="351">
        <f t="shared" si="26"/>
        <v>600000</v>
      </c>
      <c r="AE68" s="351">
        <f t="shared" si="26"/>
        <v>0</v>
      </c>
      <c r="AF68" s="351">
        <f t="shared" si="26"/>
        <v>0</v>
      </c>
      <c r="AG68" s="351">
        <f t="shared" si="26"/>
        <v>600000</v>
      </c>
      <c r="AH68" s="351">
        <f t="shared" si="26"/>
        <v>400000</v>
      </c>
      <c r="AI68" s="351">
        <f t="shared" si="26"/>
        <v>1000000</v>
      </c>
      <c r="AJ68" s="351">
        <f t="shared" si="26"/>
        <v>0</v>
      </c>
      <c r="AK68" s="351">
        <f t="shared" si="26"/>
        <v>0</v>
      </c>
      <c r="AL68" s="351">
        <f t="shared" si="26"/>
        <v>1000000</v>
      </c>
      <c r="AM68" s="351">
        <f t="shared" si="26"/>
        <v>1000000</v>
      </c>
      <c r="AN68" s="351">
        <f t="shared" si="26"/>
        <v>2000000</v>
      </c>
      <c r="AO68" s="351">
        <f t="shared" si="26"/>
        <v>0</v>
      </c>
      <c r="AP68" s="351">
        <f t="shared" si="26"/>
        <v>0</v>
      </c>
      <c r="AQ68" s="351">
        <f t="shared" si="26"/>
        <v>2000000</v>
      </c>
      <c r="AR68" s="351">
        <f t="shared" si="26"/>
        <v>0</v>
      </c>
      <c r="AS68" s="351">
        <f t="shared" si="26"/>
        <v>2000000</v>
      </c>
      <c r="AT68" s="351">
        <f t="shared" si="26"/>
        <v>0</v>
      </c>
      <c r="AU68" s="351">
        <f t="shared" si="26"/>
        <v>0</v>
      </c>
      <c r="AV68" s="351">
        <f t="shared" si="26"/>
        <v>2000000</v>
      </c>
      <c r="AW68" s="351">
        <f t="shared" si="26"/>
        <v>0</v>
      </c>
      <c r="AX68" s="351">
        <f t="shared" si="26"/>
        <v>2000000</v>
      </c>
      <c r="AY68" s="351">
        <f t="shared" si="26"/>
        <v>0</v>
      </c>
      <c r="AZ68" s="351">
        <f t="shared" si="26"/>
        <v>0</v>
      </c>
      <c r="BA68" s="351">
        <f t="shared" si="26"/>
        <v>2000000</v>
      </c>
      <c r="BB68" s="351">
        <f t="shared" si="26"/>
        <v>0</v>
      </c>
      <c r="BC68" s="351">
        <f t="shared" si="26"/>
        <v>2000000</v>
      </c>
      <c r="BD68" s="351">
        <f t="shared" si="26"/>
        <v>0</v>
      </c>
      <c r="BE68" s="351">
        <f t="shared" si="26"/>
        <v>0</v>
      </c>
      <c r="BF68" s="351">
        <f t="shared" si="26"/>
        <v>2000000</v>
      </c>
      <c r="BG68" s="351">
        <f t="shared" si="26"/>
        <v>0</v>
      </c>
      <c r="BH68" s="351">
        <f t="shared" si="26"/>
        <v>2000000</v>
      </c>
      <c r="BI68" s="351">
        <f t="shared" si="26"/>
        <v>0</v>
      </c>
      <c r="BJ68" s="351">
        <f t="shared" si="26"/>
        <v>0</v>
      </c>
      <c r="BK68" s="351">
        <f t="shared" si="26"/>
        <v>2000000</v>
      </c>
      <c r="BL68" s="351">
        <f t="shared" si="26"/>
        <v>2000000</v>
      </c>
    </row>
    <row r="69" spans="1:64" ht="94.9" customHeight="1">
      <c r="A69" s="343"/>
      <c r="B69" s="339" t="s">
        <v>880</v>
      </c>
      <c r="C69" s="340">
        <f t="shared" si="25"/>
        <v>2000000</v>
      </c>
      <c r="D69" s="349">
        <f>'[6]Зведена (субвенції з ОБ) '!D65</f>
        <v>0</v>
      </c>
      <c r="E69" s="349">
        <f>'[6]Зведена (субвенції з ОБ) '!E65</f>
        <v>0</v>
      </c>
      <c r="F69" s="349">
        <f>'[6]Зведена (субвенції з ОБ) '!F65</f>
        <v>0</v>
      </c>
      <c r="G69" s="349">
        <f>'[6]Зведена (субвенції з ОБ) '!G65</f>
        <v>0</v>
      </c>
      <c r="H69" s="349">
        <f>'[6]Зведена (субвенції з ОБ) '!H65</f>
        <v>0</v>
      </c>
      <c r="I69" s="349">
        <f>'[6]Зведена (субвенції з ОБ) '!I65</f>
        <v>0</v>
      </c>
      <c r="J69" s="349">
        <f>'[6]Зведена (субвенції з ОБ) '!J65</f>
        <v>0</v>
      </c>
      <c r="K69" s="349">
        <f>'[6]Зведена (субвенції з ОБ) '!K65</f>
        <v>0</v>
      </c>
      <c r="L69" s="349">
        <f>'[6]Зведена (субвенції з ОБ) '!L65</f>
        <v>0</v>
      </c>
      <c r="M69" s="349">
        <f>'[6]Зведена (субвенції з ОБ) '!M65</f>
        <v>0</v>
      </c>
      <c r="N69" s="349">
        <f>'[6]Зведена (субвенції з ОБ) '!N65</f>
        <v>0</v>
      </c>
      <c r="O69" s="349">
        <f>'[6]Зведена (субвенції з ОБ) '!O65</f>
        <v>0</v>
      </c>
      <c r="P69" s="349">
        <f>'[6]Зведена (субвенції з ОБ) '!P65</f>
        <v>0</v>
      </c>
      <c r="Q69" s="349">
        <f>'[6]Зведена (субвенції з ОБ) '!Q65</f>
        <v>0</v>
      </c>
      <c r="R69" s="349">
        <f>'[6]Зведена (субвенції з ОБ) '!R65</f>
        <v>0</v>
      </c>
      <c r="S69" s="349">
        <f>'[6]Зведена (субвенції з ОБ) '!S65</f>
        <v>0</v>
      </c>
      <c r="T69" s="349">
        <f>'[6]Зведена (субвенції з ОБ) '!T65</f>
        <v>0</v>
      </c>
      <c r="U69" s="349">
        <f>'[6]Зведена (субвенції з ОБ) '!U65</f>
        <v>0</v>
      </c>
      <c r="V69" s="349">
        <f>'[6]Зведена (субвенції з ОБ) '!V65</f>
        <v>0</v>
      </c>
      <c r="W69" s="349">
        <f>'[6]Зведена (субвенції з ОБ) '!W65</f>
        <v>0</v>
      </c>
      <c r="X69" s="349">
        <f>'[6]Зведена (субвенції з ОБ) '!X65</f>
        <v>300000</v>
      </c>
      <c r="Y69" s="349">
        <f>'[6]Зведена (субвенції з ОБ) '!Y65</f>
        <v>300000</v>
      </c>
      <c r="Z69" s="349">
        <f>'[6]Зведена (субвенції з ОБ) '!Z65</f>
        <v>0</v>
      </c>
      <c r="AA69" s="349">
        <f>'[6]Зведена (субвенції з ОБ) '!AA65</f>
        <v>0</v>
      </c>
      <c r="AB69" s="349">
        <f>'[6]Зведена (субвенції з ОБ) '!AB65</f>
        <v>300000</v>
      </c>
      <c r="AC69" s="349">
        <f>'[6]Зведена (субвенції з ОБ) '!AC65</f>
        <v>300000</v>
      </c>
      <c r="AD69" s="349">
        <f>'[6]Зведена (субвенції з ОБ) '!AD65</f>
        <v>600000</v>
      </c>
      <c r="AE69" s="349">
        <f>'[6]Зведена (субвенції з ОБ) '!AE65</f>
        <v>0</v>
      </c>
      <c r="AF69" s="349">
        <f>'[6]Зведена (субвенції з ОБ) '!AF65</f>
        <v>0</v>
      </c>
      <c r="AG69" s="349">
        <f>'[6]Зведена (субвенції з ОБ) '!AG65</f>
        <v>600000</v>
      </c>
      <c r="AH69" s="349">
        <f>'[6]Зведена (субвенції з ОБ) '!AH65</f>
        <v>400000</v>
      </c>
      <c r="AI69" s="349">
        <f>'[6]Зведена (субвенції з ОБ) '!AI65</f>
        <v>1000000</v>
      </c>
      <c r="AJ69" s="349">
        <f>'[6]Зведена (субвенції з ОБ) '!AJ65</f>
        <v>0</v>
      </c>
      <c r="AK69" s="349">
        <f>'[6]Зведена (субвенції з ОБ) '!AK65</f>
        <v>0</v>
      </c>
      <c r="AL69" s="349">
        <f>'[6]Зведена (субвенції з ОБ) '!AL65</f>
        <v>1000000</v>
      </c>
      <c r="AM69" s="349">
        <f>'[6]Зведена (субвенції з ОБ) '!AM65</f>
        <v>1000000</v>
      </c>
      <c r="AN69" s="349">
        <f>'[6]Зведена (субвенції з ОБ) '!AN65</f>
        <v>2000000</v>
      </c>
      <c r="AO69" s="349">
        <f>'[6]Зведена (субвенції з ОБ) '!AO65</f>
        <v>0</v>
      </c>
      <c r="AP69" s="349">
        <f>'[6]Зведена (субвенції з ОБ) '!AP65</f>
        <v>0</v>
      </c>
      <c r="AQ69" s="349">
        <f>'[6]Зведена (субвенції з ОБ) '!AQ65</f>
        <v>2000000</v>
      </c>
      <c r="AR69" s="349">
        <f>'[6]Зведена (субвенції з ОБ) '!AR65</f>
        <v>0</v>
      </c>
      <c r="AS69" s="349">
        <f>'[6]Зведена (субвенції з ОБ) '!AS65</f>
        <v>2000000</v>
      </c>
      <c r="AT69" s="349">
        <f>'[6]Зведена (субвенції з ОБ) '!AT65</f>
        <v>0</v>
      </c>
      <c r="AU69" s="349">
        <f>'[6]Зведена (субвенції з ОБ) '!AU65</f>
        <v>0</v>
      </c>
      <c r="AV69" s="349">
        <f>'[6]Зведена (субвенції з ОБ) '!AV65</f>
        <v>2000000</v>
      </c>
      <c r="AW69" s="349">
        <f>'[6]Зведена (субвенції з ОБ) '!AW65</f>
        <v>0</v>
      </c>
      <c r="AX69" s="349">
        <f>'[6]Зведена (субвенції з ОБ) '!AX65</f>
        <v>2000000</v>
      </c>
      <c r="AY69" s="349">
        <f>'[6]Зведена (субвенції з ОБ) '!AY65</f>
        <v>0</v>
      </c>
      <c r="AZ69" s="349">
        <f>'[6]Зведена (субвенції з ОБ) '!AZ65</f>
        <v>0</v>
      </c>
      <c r="BA69" s="349">
        <f>'[6]Зведена (субвенції з ОБ) '!BA65</f>
        <v>2000000</v>
      </c>
      <c r="BB69" s="349">
        <f>'[6]Зведена (субвенції з ОБ) '!BB65</f>
        <v>0</v>
      </c>
      <c r="BC69" s="349">
        <f>'[6]Зведена (субвенції з ОБ) '!BC65</f>
        <v>2000000</v>
      </c>
      <c r="BD69" s="349">
        <f>'[6]Зведена (субвенції з ОБ) '!BD65</f>
        <v>0</v>
      </c>
      <c r="BE69" s="349">
        <f>'[6]Зведена (субвенції з ОБ) '!BE65</f>
        <v>0</v>
      </c>
      <c r="BF69" s="349">
        <f>'[6]Зведена (субвенції з ОБ) '!BF65</f>
        <v>2000000</v>
      </c>
      <c r="BG69" s="349">
        <f>'[6]Зведена (субвенції з ОБ) '!BG65</f>
        <v>0</v>
      </c>
      <c r="BH69" s="349">
        <f>'[6]Зведена (субвенції з ОБ) '!BH65</f>
        <v>2000000</v>
      </c>
      <c r="BI69" s="349">
        <f>'[6]Зведена (субвенції з ОБ) '!BI65</f>
        <v>0</v>
      </c>
      <c r="BJ69" s="349">
        <f>'[6]Зведена (субвенції з ОБ) '!BJ65</f>
        <v>0</v>
      </c>
      <c r="BK69" s="349">
        <f>'[6]Зведена (субвенції з ОБ) '!BK65</f>
        <v>2000000</v>
      </c>
      <c r="BL69" s="349">
        <f>'[6]Зведена (субвенції з ОБ) '!BL65</f>
        <v>2000000</v>
      </c>
    </row>
    <row r="70" spans="1:64" ht="45.6" customHeight="1">
      <c r="A70" s="342">
        <v>25</v>
      </c>
      <c r="B70" s="345" t="s">
        <v>881</v>
      </c>
      <c r="C70" s="337">
        <f t="shared" si="25"/>
        <v>902000</v>
      </c>
      <c r="D70" s="351">
        <f>D71+D72</f>
        <v>0</v>
      </c>
      <c r="E70" s="351">
        <f t="shared" ref="E70:BL70" si="27">E71+E72</f>
        <v>0</v>
      </c>
      <c r="F70" s="351">
        <f t="shared" si="27"/>
        <v>0</v>
      </c>
      <c r="G70" s="351">
        <f t="shared" si="27"/>
        <v>0</v>
      </c>
      <c r="H70" s="351">
        <f t="shared" si="27"/>
        <v>0</v>
      </c>
      <c r="I70" s="351">
        <f t="shared" si="27"/>
        <v>0</v>
      </c>
      <c r="J70" s="351">
        <f t="shared" si="27"/>
        <v>0</v>
      </c>
      <c r="K70" s="351">
        <f t="shared" si="27"/>
        <v>0</v>
      </c>
      <c r="L70" s="351">
        <f t="shared" si="27"/>
        <v>0</v>
      </c>
      <c r="M70" s="351">
        <f t="shared" si="27"/>
        <v>0</v>
      </c>
      <c r="N70" s="351">
        <f t="shared" si="27"/>
        <v>0</v>
      </c>
      <c r="O70" s="351">
        <f t="shared" si="27"/>
        <v>0</v>
      </c>
      <c r="P70" s="351">
        <f t="shared" si="27"/>
        <v>0</v>
      </c>
      <c r="Q70" s="351">
        <f t="shared" si="27"/>
        <v>0</v>
      </c>
      <c r="R70" s="351">
        <f t="shared" si="27"/>
        <v>0</v>
      </c>
      <c r="S70" s="351">
        <f t="shared" si="27"/>
        <v>0</v>
      </c>
      <c r="T70" s="351">
        <f t="shared" si="27"/>
        <v>0</v>
      </c>
      <c r="U70" s="351">
        <f t="shared" si="27"/>
        <v>0</v>
      </c>
      <c r="V70" s="351">
        <f t="shared" si="27"/>
        <v>0</v>
      </c>
      <c r="W70" s="351">
        <f t="shared" si="27"/>
        <v>0</v>
      </c>
      <c r="X70" s="351">
        <f t="shared" si="27"/>
        <v>351000</v>
      </c>
      <c r="Y70" s="351">
        <f t="shared" si="27"/>
        <v>351000</v>
      </c>
      <c r="Z70" s="351">
        <f t="shared" si="27"/>
        <v>0</v>
      </c>
      <c r="AA70" s="351">
        <f t="shared" si="27"/>
        <v>0</v>
      </c>
      <c r="AB70" s="351">
        <f t="shared" si="27"/>
        <v>351000</v>
      </c>
      <c r="AC70" s="351">
        <f t="shared" si="27"/>
        <v>200000</v>
      </c>
      <c r="AD70" s="351">
        <f t="shared" si="27"/>
        <v>551000</v>
      </c>
      <c r="AE70" s="351">
        <f t="shared" si="27"/>
        <v>351000</v>
      </c>
      <c r="AF70" s="351">
        <f t="shared" si="27"/>
        <v>351000</v>
      </c>
      <c r="AG70" s="351">
        <f t="shared" si="27"/>
        <v>200000</v>
      </c>
      <c r="AH70" s="351">
        <f t="shared" si="27"/>
        <v>0</v>
      </c>
      <c r="AI70" s="351">
        <f t="shared" si="27"/>
        <v>551000</v>
      </c>
      <c r="AJ70" s="351">
        <f t="shared" si="27"/>
        <v>0</v>
      </c>
      <c r="AK70" s="351">
        <f t="shared" si="27"/>
        <v>351000</v>
      </c>
      <c r="AL70" s="351">
        <f t="shared" si="27"/>
        <v>200000</v>
      </c>
      <c r="AM70" s="351">
        <f t="shared" si="27"/>
        <v>351000</v>
      </c>
      <c r="AN70" s="351">
        <f t="shared" si="27"/>
        <v>902000</v>
      </c>
      <c r="AO70" s="351">
        <f t="shared" si="27"/>
        <v>0</v>
      </c>
      <c r="AP70" s="351">
        <f t="shared" si="27"/>
        <v>351000</v>
      </c>
      <c r="AQ70" s="351">
        <f t="shared" si="27"/>
        <v>551000</v>
      </c>
      <c r="AR70" s="351">
        <f t="shared" si="27"/>
        <v>0</v>
      </c>
      <c r="AS70" s="351">
        <f t="shared" si="27"/>
        <v>902000</v>
      </c>
      <c r="AT70" s="351">
        <f t="shared" si="27"/>
        <v>0</v>
      </c>
      <c r="AU70" s="351">
        <f t="shared" si="27"/>
        <v>351000</v>
      </c>
      <c r="AV70" s="351">
        <f t="shared" si="27"/>
        <v>551000</v>
      </c>
      <c r="AW70" s="351">
        <f t="shared" si="27"/>
        <v>0</v>
      </c>
      <c r="AX70" s="351">
        <f t="shared" si="27"/>
        <v>902000</v>
      </c>
      <c r="AY70" s="351">
        <f t="shared" si="27"/>
        <v>0</v>
      </c>
      <c r="AZ70" s="351">
        <f t="shared" si="27"/>
        <v>351000</v>
      </c>
      <c r="BA70" s="351">
        <f t="shared" si="27"/>
        <v>551000</v>
      </c>
      <c r="BB70" s="351">
        <f t="shared" si="27"/>
        <v>0</v>
      </c>
      <c r="BC70" s="351">
        <f t="shared" si="27"/>
        <v>902000</v>
      </c>
      <c r="BD70" s="351">
        <f t="shared" si="27"/>
        <v>0</v>
      </c>
      <c r="BE70" s="351">
        <f t="shared" si="27"/>
        <v>351000</v>
      </c>
      <c r="BF70" s="351">
        <f t="shared" si="27"/>
        <v>551000</v>
      </c>
      <c r="BG70" s="351">
        <f t="shared" si="27"/>
        <v>0</v>
      </c>
      <c r="BH70" s="351">
        <f t="shared" si="27"/>
        <v>902000</v>
      </c>
      <c r="BI70" s="351">
        <f t="shared" si="27"/>
        <v>0</v>
      </c>
      <c r="BJ70" s="351">
        <f t="shared" si="27"/>
        <v>351000</v>
      </c>
      <c r="BK70" s="351">
        <f t="shared" si="27"/>
        <v>551000</v>
      </c>
      <c r="BL70" s="351">
        <f t="shared" si="27"/>
        <v>902000</v>
      </c>
    </row>
    <row r="71" spans="1:64" ht="99" customHeight="1">
      <c r="A71" s="343"/>
      <c r="B71" s="339" t="s">
        <v>882</v>
      </c>
      <c r="C71" s="340">
        <f t="shared" si="25"/>
        <v>702000</v>
      </c>
      <c r="D71" s="349">
        <f>'[6]Зведена (субвенції з ОБ) '!D67</f>
        <v>0</v>
      </c>
      <c r="E71" s="349">
        <f>'[6]Зведена (субвенції з ОБ) '!E67</f>
        <v>0</v>
      </c>
      <c r="F71" s="349">
        <f>'[6]Зведена (субвенції з ОБ) '!F67</f>
        <v>0</v>
      </c>
      <c r="G71" s="349">
        <f>'[6]Зведена (субвенції з ОБ) '!G67</f>
        <v>0</v>
      </c>
      <c r="H71" s="349">
        <f>'[6]Зведена (субвенції з ОБ) '!H67</f>
        <v>0</v>
      </c>
      <c r="I71" s="349">
        <f>'[6]Зведена (субвенції з ОБ) '!I67</f>
        <v>0</v>
      </c>
      <c r="J71" s="349">
        <f>'[6]Зведена (субвенції з ОБ) '!J67</f>
        <v>0</v>
      </c>
      <c r="K71" s="349">
        <f>'[6]Зведена (субвенції з ОБ) '!K67</f>
        <v>0</v>
      </c>
      <c r="L71" s="349">
        <f>'[6]Зведена (субвенції з ОБ) '!L67</f>
        <v>0</v>
      </c>
      <c r="M71" s="349">
        <f>'[6]Зведена (субвенції з ОБ) '!M67</f>
        <v>0</v>
      </c>
      <c r="N71" s="349">
        <f>'[6]Зведена (субвенції з ОБ) '!N67</f>
        <v>0</v>
      </c>
      <c r="O71" s="349">
        <f>'[6]Зведена (субвенції з ОБ) '!O67</f>
        <v>0</v>
      </c>
      <c r="P71" s="349">
        <f>'[6]Зведена (субвенції з ОБ) '!P67</f>
        <v>0</v>
      </c>
      <c r="Q71" s="349">
        <f>'[6]Зведена (субвенції з ОБ) '!Q67</f>
        <v>0</v>
      </c>
      <c r="R71" s="349">
        <f>'[6]Зведена (субвенції з ОБ) '!R67</f>
        <v>0</v>
      </c>
      <c r="S71" s="349">
        <f>'[6]Зведена (субвенції з ОБ) '!S67</f>
        <v>0</v>
      </c>
      <c r="T71" s="349">
        <f>'[6]Зведена (субвенції з ОБ) '!T67</f>
        <v>0</v>
      </c>
      <c r="U71" s="349">
        <f>'[6]Зведена (субвенції з ОБ) '!U67</f>
        <v>0</v>
      </c>
      <c r="V71" s="349">
        <f>'[6]Зведена (субвенції з ОБ) '!V67</f>
        <v>0</v>
      </c>
      <c r="W71" s="349">
        <f>'[6]Зведена (субвенції з ОБ) '!W67</f>
        <v>0</v>
      </c>
      <c r="X71" s="349">
        <f>'[6]Зведена (субвенції з ОБ) '!X67</f>
        <v>351000</v>
      </c>
      <c r="Y71" s="349">
        <f>'[6]Зведена (субвенції з ОБ) '!Y67</f>
        <v>351000</v>
      </c>
      <c r="Z71" s="349">
        <f>'[6]Зведена (субвенції з ОБ) '!Z67</f>
        <v>0</v>
      </c>
      <c r="AA71" s="349">
        <f>'[6]Зведена (субвенції з ОБ) '!AA67</f>
        <v>0</v>
      </c>
      <c r="AB71" s="349">
        <f>'[6]Зведена (субвенції з ОБ) '!AB67</f>
        <v>351000</v>
      </c>
      <c r="AC71" s="349">
        <f>'[6]Зведена (субвенції з ОБ) '!AC67</f>
        <v>0</v>
      </c>
      <c r="AD71" s="349">
        <f>'[6]Зведена (субвенції з ОБ) '!AD67</f>
        <v>351000</v>
      </c>
      <c r="AE71" s="349">
        <f>'[6]Зведена (субвенції з ОБ) '!AE67</f>
        <v>351000</v>
      </c>
      <c r="AF71" s="349">
        <f>'[6]Зведена (субвенції з ОБ) '!AF67</f>
        <v>351000</v>
      </c>
      <c r="AG71" s="349">
        <f>'[6]Зведена (субвенції з ОБ) '!AG67</f>
        <v>0</v>
      </c>
      <c r="AH71" s="349">
        <f>'[6]Зведена (субвенції з ОБ) '!AH67</f>
        <v>0</v>
      </c>
      <c r="AI71" s="349">
        <f>'[6]Зведена (субвенції з ОБ) '!AI67</f>
        <v>351000</v>
      </c>
      <c r="AJ71" s="349">
        <f>'[6]Зведена (субвенції з ОБ) '!AJ67</f>
        <v>0</v>
      </c>
      <c r="AK71" s="349">
        <f>'[6]Зведена (субвенції з ОБ) '!AK67</f>
        <v>351000</v>
      </c>
      <c r="AL71" s="349">
        <f>'[6]Зведена (субвенції з ОБ) '!AL67</f>
        <v>0</v>
      </c>
      <c r="AM71" s="349">
        <f>'[6]Зведена (субвенції з ОБ) '!AM67</f>
        <v>351000</v>
      </c>
      <c r="AN71" s="349">
        <f>'[6]Зведена (субвенції з ОБ) '!AN67</f>
        <v>702000</v>
      </c>
      <c r="AO71" s="349">
        <f>'[6]Зведена (субвенції з ОБ) '!AO67</f>
        <v>0</v>
      </c>
      <c r="AP71" s="349">
        <f>'[6]Зведена (субвенції з ОБ) '!AP67</f>
        <v>351000</v>
      </c>
      <c r="AQ71" s="349">
        <f>'[6]Зведена (субвенції з ОБ) '!AQ67</f>
        <v>351000</v>
      </c>
      <c r="AR71" s="349">
        <f>'[6]Зведена (субвенції з ОБ) '!AR67</f>
        <v>0</v>
      </c>
      <c r="AS71" s="349">
        <f>'[6]Зведена (субвенції з ОБ) '!AS67</f>
        <v>702000</v>
      </c>
      <c r="AT71" s="349">
        <f>'[6]Зведена (субвенції з ОБ) '!AT67</f>
        <v>0</v>
      </c>
      <c r="AU71" s="349">
        <f>'[6]Зведена (субвенції з ОБ) '!AU67</f>
        <v>351000</v>
      </c>
      <c r="AV71" s="349">
        <f>'[6]Зведена (субвенції з ОБ) '!AV67</f>
        <v>351000</v>
      </c>
      <c r="AW71" s="349">
        <f>'[6]Зведена (субвенції з ОБ) '!AW67</f>
        <v>0</v>
      </c>
      <c r="AX71" s="349">
        <f>'[6]Зведена (субвенції з ОБ) '!AX67</f>
        <v>702000</v>
      </c>
      <c r="AY71" s="349">
        <f>'[6]Зведена (субвенції з ОБ) '!AY67</f>
        <v>0</v>
      </c>
      <c r="AZ71" s="349">
        <f>'[6]Зведена (субвенції з ОБ) '!AZ67</f>
        <v>351000</v>
      </c>
      <c r="BA71" s="349">
        <f>'[6]Зведена (субвенції з ОБ) '!BA67</f>
        <v>351000</v>
      </c>
      <c r="BB71" s="349">
        <f>'[6]Зведена (субвенції з ОБ) '!BB67</f>
        <v>0</v>
      </c>
      <c r="BC71" s="349">
        <f>'[6]Зведена (субвенції з ОБ) '!BC67</f>
        <v>702000</v>
      </c>
      <c r="BD71" s="349">
        <f>'[6]Зведена (субвенції з ОБ) '!BD67</f>
        <v>0</v>
      </c>
      <c r="BE71" s="349">
        <f>'[6]Зведена (субвенції з ОБ) '!BE67</f>
        <v>351000</v>
      </c>
      <c r="BF71" s="349">
        <f>'[6]Зведена (субвенції з ОБ) '!BF67</f>
        <v>351000</v>
      </c>
      <c r="BG71" s="349">
        <f>'[6]Зведена (субвенції з ОБ) '!BG67</f>
        <v>0</v>
      </c>
      <c r="BH71" s="349">
        <f>'[6]Зведена (субвенції з ОБ) '!BH67</f>
        <v>702000</v>
      </c>
      <c r="BI71" s="349">
        <f>'[6]Зведена (субвенції з ОБ) '!BI67</f>
        <v>0</v>
      </c>
      <c r="BJ71" s="349">
        <f>'[6]Зведена (субвенції з ОБ) '!BJ67</f>
        <v>351000</v>
      </c>
      <c r="BK71" s="349">
        <f>'[6]Зведена (субвенції з ОБ) '!BK67</f>
        <v>351000</v>
      </c>
      <c r="BL71" s="349">
        <f>'[6]Зведена (субвенції з ОБ) '!BL67</f>
        <v>702000</v>
      </c>
    </row>
    <row r="72" spans="1:64" ht="91.15" customHeight="1">
      <c r="A72" s="343"/>
      <c r="B72" s="339" t="s">
        <v>883</v>
      </c>
      <c r="C72" s="340">
        <f t="shared" si="25"/>
        <v>200000</v>
      </c>
      <c r="D72" s="349">
        <f>'[6]Зведена (субвенції з ОБ) '!D68</f>
        <v>0</v>
      </c>
      <c r="E72" s="349">
        <f>'[6]Зведена (субвенції з ОБ) '!E68</f>
        <v>0</v>
      </c>
      <c r="F72" s="349">
        <f>'[6]Зведена (субвенції з ОБ) '!F68</f>
        <v>0</v>
      </c>
      <c r="G72" s="349">
        <f>'[6]Зведена (субвенції з ОБ) '!G68</f>
        <v>0</v>
      </c>
      <c r="H72" s="349">
        <f>'[6]Зведена (субвенції з ОБ) '!H68</f>
        <v>0</v>
      </c>
      <c r="I72" s="349">
        <f>'[6]Зведена (субвенції з ОБ) '!I68</f>
        <v>0</v>
      </c>
      <c r="J72" s="349">
        <f>'[6]Зведена (субвенції з ОБ) '!J68</f>
        <v>0</v>
      </c>
      <c r="K72" s="349">
        <f>'[6]Зведена (субвенції з ОБ) '!K68</f>
        <v>0</v>
      </c>
      <c r="L72" s="349">
        <f>'[6]Зведена (субвенції з ОБ) '!L68</f>
        <v>0</v>
      </c>
      <c r="M72" s="349">
        <f>'[6]Зведена (субвенції з ОБ) '!M68</f>
        <v>0</v>
      </c>
      <c r="N72" s="349">
        <f>'[6]Зведена (субвенції з ОБ) '!N68</f>
        <v>0</v>
      </c>
      <c r="O72" s="349">
        <f>'[6]Зведена (субвенції з ОБ) '!O68</f>
        <v>0</v>
      </c>
      <c r="P72" s="349">
        <f>'[6]Зведена (субвенції з ОБ) '!P68</f>
        <v>0</v>
      </c>
      <c r="Q72" s="349">
        <f>'[6]Зведена (субвенції з ОБ) '!Q68</f>
        <v>0</v>
      </c>
      <c r="R72" s="349">
        <f>'[6]Зведена (субвенції з ОБ) '!R68</f>
        <v>0</v>
      </c>
      <c r="S72" s="349">
        <f>'[6]Зведена (субвенції з ОБ) '!S68</f>
        <v>0</v>
      </c>
      <c r="T72" s="349">
        <f>'[6]Зведена (субвенції з ОБ) '!T68</f>
        <v>0</v>
      </c>
      <c r="U72" s="349">
        <f>'[6]Зведена (субвенції з ОБ) '!U68</f>
        <v>0</v>
      </c>
      <c r="V72" s="349">
        <f>'[6]Зведена (субвенції з ОБ) '!V68</f>
        <v>0</v>
      </c>
      <c r="W72" s="349">
        <f>'[6]Зведена (субвенції з ОБ) '!W68</f>
        <v>0</v>
      </c>
      <c r="X72" s="349">
        <f>'[6]Зведена (субвенції з ОБ) '!X68</f>
        <v>0</v>
      </c>
      <c r="Y72" s="349">
        <f>'[6]Зведена (субвенції з ОБ) '!Y68</f>
        <v>0</v>
      </c>
      <c r="Z72" s="349">
        <f>'[6]Зведена (субвенції з ОБ) '!Z68</f>
        <v>0</v>
      </c>
      <c r="AA72" s="349">
        <f>'[6]Зведена (субвенції з ОБ) '!AA68</f>
        <v>0</v>
      </c>
      <c r="AB72" s="349">
        <f>'[6]Зведена (субвенції з ОБ) '!AB68</f>
        <v>0</v>
      </c>
      <c r="AC72" s="349">
        <f>'[6]Зведена (субвенції з ОБ) '!AC68</f>
        <v>200000</v>
      </c>
      <c r="AD72" s="349">
        <f>'[6]Зведена (субвенції з ОБ) '!AD68</f>
        <v>200000</v>
      </c>
      <c r="AE72" s="349">
        <f>'[6]Зведена (субвенції з ОБ) '!AE68</f>
        <v>0</v>
      </c>
      <c r="AF72" s="349">
        <f>'[6]Зведена (субвенції з ОБ) '!AF68</f>
        <v>0</v>
      </c>
      <c r="AG72" s="349">
        <f>'[6]Зведена (субвенції з ОБ) '!AG68</f>
        <v>200000</v>
      </c>
      <c r="AH72" s="349">
        <f>'[6]Зведена (субвенції з ОБ) '!AH68</f>
        <v>0</v>
      </c>
      <c r="AI72" s="349">
        <f>'[6]Зведена (субвенції з ОБ) '!AI68</f>
        <v>200000</v>
      </c>
      <c r="AJ72" s="349">
        <f>'[6]Зведена (субвенції з ОБ) '!AJ68</f>
        <v>0</v>
      </c>
      <c r="AK72" s="349">
        <f>'[6]Зведена (субвенції з ОБ) '!AK68</f>
        <v>0</v>
      </c>
      <c r="AL72" s="349">
        <f>'[6]Зведена (субвенції з ОБ) '!AL68</f>
        <v>200000</v>
      </c>
      <c r="AM72" s="349">
        <f>'[6]Зведена (субвенції з ОБ) '!AM68</f>
        <v>0</v>
      </c>
      <c r="AN72" s="349">
        <f>'[6]Зведена (субвенції з ОБ) '!AN68</f>
        <v>200000</v>
      </c>
      <c r="AO72" s="349">
        <f>'[6]Зведена (субвенції з ОБ) '!AO68</f>
        <v>0</v>
      </c>
      <c r="AP72" s="349">
        <f>'[6]Зведена (субвенції з ОБ) '!AP68</f>
        <v>0</v>
      </c>
      <c r="AQ72" s="349">
        <f>'[6]Зведена (субвенції з ОБ) '!AQ68</f>
        <v>200000</v>
      </c>
      <c r="AR72" s="349">
        <f>'[6]Зведена (субвенції з ОБ) '!AR68</f>
        <v>0</v>
      </c>
      <c r="AS72" s="349">
        <f>'[6]Зведена (субвенції з ОБ) '!AS68</f>
        <v>200000</v>
      </c>
      <c r="AT72" s="349">
        <f>'[6]Зведена (субвенції з ОБ) '!AT68</f>
        <v>0</v>
      </c>
      <c r="AU72" s="349">
        <f>'[6]Зведена (субвенції з ОБ) '!AU68</f>
        <v>0</v>
      </c>
      <c r="AV72" s="349">
        <f>'[6]Зведена (субвенції з ОБ) '!AV68</f>
        <v>200000</v>
      </c>
      <c r="AW72" s="349">
        <f>'[6]Зведена (субвенції з ОБ) '!AW68</f>
        <v>0</v>
      </c>
      <c r="AX72" s="349">
        <f>'[6]Зведена (субвенції з ОБ) '!AX68</f>
        <v>200000</v>
      </c>
      <c r="AY72" s="349">
        <f>'[6]Зведена (субвенції з ОБ) '!AY68</f>
        <v>0</v>
      </c>
      <c r="AZ72" s="349">
        <f>'[6]Зведена (субвенції з ОБ) '!AZ68</f>
        <v>0</v>
      </c>
      <c r="BA72" s="349">
        <f>'[6]Зведена (субвенції з ОБ) '!BA68</f>
        <v>200000</v>
      </c>
      <c r="BB72" s="349">
        <f>'[6]Зведена (субвенції з ОБ) '!BB68</f>
        <v>0</v>
      </c>
      <c r="BC72" s="349">
        <f>'[6]Зведена (субвенції з ОБ) '!BC68</f>
        <v>200000</v>
      </c>
      <c r="BD72" s="349">
        <f>'[6]Зведена (субвенції з ОБ) '!BD68</f>
        <v>0</v>
      </c>
      <c r="BE72" s="349">
        <f>'[6]Зведена (субвенції з ОБ) '!BE68</f>
        <v>0</v>
      </c>
      <c r="BF72" s="349">
        <f>'[6]Зведена (субвенції з ОБ) '!BF68</f>
        <v>200000</v>
      </c>
      <c r="BG72" s="349">
        <f>'[6]Зведена (субвенції з ОБ) '!BG68</f>
        <v>0</v>
      </c>
      <c r="BH72" s="349">
        <f>'[6]Зведена (субвенції з ОБ) '!BH68</f>
        <v>200000</v>
      </c>
      <c r="BI72" s="349">
        <f>'[6]Зведена (субвенції з ОБ) '!BI68</f>
        <v>0</v>
      </c>
      <c r="BJ72" s="349">
        <f>'[6]Зведена (субвенції з ОБ) '!BJ68</f>
        <v>0</v>
      </c>
      <c r="BK72" s="349">
        <f>'[6]Зведена (субвенції з ОБ) '!BK68</f>
        <v>200000</v>
      </c>
      <c r="BL72" s="349">
        <f>'[6]Зведена (субвенції з ОБ) '!BL68</f>
        <v>200000</v>
      </c>
    </row>
    <row r="73" spans="1:64" ht="46.15" customHeight="1">
      <c r="A73" s="342">
        <v>26</v>
      </c>
      <c r="B73" s="352" t="s">
        <v>884</v>
      </c>
      <c r="C73" s="337">
        <f t="shared" si="25"/>
        <v>1500000</v>
      </c>
      <c r="D73" s="351">
        <f>D74</f>
        <v>0</v>
      </c>
      <c r="E73" s="351">
        <f t="shared" ref="E73:BK73" si="28">E74</f>
        <v>0</v>
      </c>
      <c r="F73" s="351">
        <f t="shared" si="28"/>
        <v>0</v>
      </c>
      <c r="G73" s="351">
        <f t="shared" si="28"/>
        <v>0</v>
      </c>
      <c r="H73" s="351">
        <f t="shared" si="28"/>
        <v>0</v>
      </c>
      <c r="I73" s="351">
        <f t="shared" si="28"/>
        <v>0</v>
      </c>
      <c r="J73" s="351">
        <f t="shared" si="28"/>
        <v>0</v>
      </c>
      <c r="K73" s="351">
        <f t="shared" si="28"/>
        <v>0</v>
      </c>
      <c r="L73" s="351">
        <f t="shared" si="28"/>
        <v>0</v>
      </c>
      <c r="M73" s="351">
        <f t="shared" si="28"/>
        <v>0</v>
      </c>
      <c r="N73" s="351">
        <f t="shared" si="28"/>
        <v>0</v>
      </c>
      <c r="O73" s="351">
        <f t="shared" si="28"/>
        <v>0</v>
      </c>
      <c r="P73" s="351">
        <f t="shared" si="28"/>
        <v>0</v>
      </c>
      <c r="Q73" s="351">
        <f t="shared" si="28"/>
        <v>0</v>
      </c>
      <c r="R73" s="351">
        <f t="shared" si="28"/>
        <v>0</v>
      </c>
      <c r="S73" s="351">
        <f t="shared" si="28"/>
        <v>0</v>
      </c>
      <c r="T73" s="351">
        <f t="shared" si="28"/>
        <v>0</v>
      </c>
      <c r="U73" s="351">
        <f t="shared" si="28"/>
        <v>0</v>
      </c>
      <c r="V73" s="351">
        <f t="shared" si="28"/>
        <v>0</v>
      </c>
      <c r="W73" s="351">
        <f t="shared" si="28"/>
        <v>0</v>
      </c>
      <c r="X73" s="351">
        <f t="shared" si="28"/>
        <v>0</v>
      </c>
      <c r="Y73" s="351">
        <f t="shared" si="28"/>
        <v>0</v>
      </c>
      <c r="Z73" s="351">
        <f t="shared" si="28"/>
        <v>0</v>
      </c>
      <c r="AA73" s="351">
        <f t="shared" si="28"/>
        <v>0</v>
      </c>
      <c r="AB73" s="351">
        <f t="shared" si="28"/>
        <v>0</v>
      </c>
      <c r="AC73" s="351">
        <f t="shared" si="28"/>
        <v>0</v>
      </c>
      <c r="AD73" s="351">
        <f t="shared" si="28"/>
        <v>0</v>
      </c>
      <c r="AE73" s="351">
        <f t="shared" si="28"/>
        <v>0</v>
      </c>
      <c r="AF73" s="351">
        <f t="shared" si="28"/>
        <v>0</v>
      </c>
      <c r="AG73" s="351">
        <f t="shared" si="28"/>
        <v>0</v>
      </c>
      <c r="AH73" s="351">
        <f t="shared" si="28"/>
        <v>800000</v>
      </c>
      <c r="AI73" s="351">
        <f t="shared" si="28"/>
        <v>800000</v>
      </c>
      <c r="AJ73" s="351">
        <f t="shared" si="28"/>
        <v>0</v>
      </c>
      <c r="AK73" s="351">
        <f t="shared" si="28"/>
        <v>0</v>
      </c>
      <c r="AL73" s="351">
        <f t="shared" si="28"/>
        <v>800000</v>
      </c>
      <c r="AM73" s="351">
        <f t="shared" si="28"/>
        <v>700000</v>
      </c>
      <c r="AN73" s="351">
        <f t="shared" si="28"/>
        <v>1500000</v>
      </c>
      <c r="AO73" s="351">
        <f t="shared" si="28"/>
        <v>0</v>
      </c>
      <c r="AP73" s="351">
        <f t="shared" si="28"/>
        <v>0</v>
      </c>
      <c r="AQ73" s="351">
        <f t="shared" si="28"/>
        <v>1500000</v>
      </c>
      <c r="AR73" s="351">
        <f t="shared" si="28"/>
        <v>0</v>
      </c>
      <c r="AS73" s="351">
        <f t="shared" si="28"/>
        <v>1500000</v>
      </c>
      <c r="AT73" s="351">
        <f t="shared" si="28"/>
        <v>0</v>
      </c>
      <c r="AU73" s="351">
        <f t="shared" si="28"/>
        <v>0</v>
      </c>
      <c r="AV73" s="351">
        <f t="shared" si="28"/>
        <v>1500000</v>
      </c>
      <c r="AW73" s="351">
        <f t="shared" si="28"/>
        <v>0</v>
      </c>
      <c r="AX73" s="351">
        <f t="shared" si="28"/>
        <v>1500000</v>
      </c>
      <c r="AY73" s="351">
        <f t="shared" si="28"/>
        <v>0</v>
      </c>
      <c r="AZ73" s="351">
        <f t="shared" si="28"/>
        <v>0</v>
      </c>
      <c r="BA73" s="351">
        <f t="shared" si="28"/>
        <v>1500000</v>
      </c>
      <c r="BB73" s="351">
        <f t="shared" si="28"/>
        <v>0</v>
      </c>
      <c r="BC73" s="351">
        <f t="shared" si="28"/>
        <v>1500000</v>
      </c>
      <c r="BD73" s="351">
        <f t="shared" si="28"/>
        <v>0</v>
      </c>
      <c r="BE73" s="351">
        <f t="shared" si="28"/>
        <v>0</v>
      </c>
      <c r="BF73" s="351">
        <f t="shared" si="28"/>
        <v>1500000</v>
      </c>
      <c r="BG73" s="351">
        <f t="shared" si="28"/>
        <v>0</v>
      </c>
      <c r="BH73" s="351">
        <f t="shared" si="28"/>
        <v>1500000</v>
      </c>
      <c r="BI73" s="351">
        <f t="shared" si="28"/>
        <v>0</v>
      </c>
      <c r="BJ73" s="351">
        <f t="shared" si="28"/>
        <v>0</v>
      </c>
      <c r="BK73" s="351">
        <f t="shared" si="28"/>
        <v>1500000</v>
      </c>
      <c r="BL73" s="351">
        <f>BL74</f>
        <v>1500000</v>
      </c>
    </row>
    <row r="74" spans="1:64" ht="94.9" customHeight="1">
      <c r="A74" s="343"/>
      <c r="B74" s="71" t="s">
        <v>885</v>
      </c>
      <c r="C74" s="340">
        <f t="shared" si="25"/>
        <v>1500000</v>
      </c>
      <c r="D74" s="349">
        <f>'[6]Зведена (субвенції з ОБ) '!D33</f>
        <v>0</v>
      </c>
      <c r="E74" s="349">
        <f>'[6]Зведена (субвенції з ОБ) '!E33</f>
        <v>0</v>
      </c>
      <c r="F74" s="349">
        <f>'[6]Зведена (субвенції з ОБ) '!F33</f>
        <v>0</v>
      </c>
      <c r="G74" s="349">
        <f>'[6]Зведена (субвенції з ОБ) '!G33</f>
        <v>0</v>
      </c>
      <c r="H74" s="349">
        <f>'[6]Зведена (субвенції з ОБ) '!H33</f>
        <v>0</v>
      </c>
      <c r="I74" s="349">
        <f>'[6]Зведена (субвенції з ОБ) '!I33</f>
        <v>0</v>
      </c>
      <c r="J74" s="349">
        <f>'[6]Зведена (субвенції з ОБ) '!J33</f>
        <v>0</v>
      </c>
      <c r="K74" s="349">
        <f>'[6]Зведена (субвенції з ОБ) '!K33</f>
        <v>0</v>
      </c>
      <c r="L74" s="349">
        <f>'[6]Зведена (субвенції з ОБ) '!L33</f>
        <v>0</v>
      </c>
      <c r="M74" s="349">
        <f>'[6]Зведена (субвенції з ОБ) '!M33</f>
        <v>0</v>
      </c>
      <c r="N74" s="349">
        <f>'[6]Зведена (субвенції з ОБ) '!N33</f>
        <v>0</v>
      </c>
      <c r="O74" s="349">
        <f>'[6]Зведена (субвенції з ОБ) '!O33</f>
        <v>0</v>
      </c>
      <c r="P74" s="349">
        <f>'[6]Зведена (субвенції з ОБ) '!P33</f>
        <v>0</v>
      </c>
      <c r="Q74" s="349">
        <f>'[6]Зведена (субвенції з ОБ) '!Q33</f>
        <v>0</v>
      </c>
      <c r="R74" s="349">
        <f>'[6]Зведена (субвенції з ОБ) '!R33</f>
        <v>0</v>
      </c>
      <c r="S74" s="349">
        <f>'[6]Зведена (субвенції з ОБ) '!S33</f>
        <v>0</v>
      </c>
      <c r="T74" s="349">
        <f>'[6]Зведена (субвенції з ОБ) '!T33</f>
        <v>0</v>
      </c>
      <c r="U74" s="349">
        <f>'[6]Зведена (субвенції з ОБ) '!U33</f>
        <v>0</v>
      </c>
      <c r="V74" s="349">
        <f>'[6]Зведена (субвенції з ОБ) '!V33</f>
        <v>0</v>
      </c>
      <c r="W74" s="349">
        <f>'[6]Зведена (субвенції з ОБ) '!W33</f>
        <v>0</v>
      </c>
      <c r="X74" s="349">
        <f>'[6]Зведена (субвенції з ОБ) '!X33</f>
        <v>0</v>
      </c>
      <c r="Y74" s="349">
        <f>'[6]Зведена (субвенції з ОБ) '!Y33</f>
        <v>0</v>
      </c>
      <c r="Z74" s="349">
        <f>'[6]Зведена (субвенції з ОБ) '!Z33</f>
        <v>0</v>
      </c>
      <c r="AA74" s="349">
        <f>'[6]Зведена (субвенції з ОБ) '!AA33</f>
        <v>0</v>
      </c>
      <c r="AB74" s="349">
        <f>'[6]Зведена (субвенції з ОБ) '!AB33</f>
        <v>0</v>
      </c>
      <c r="AC74" s="349">
        <f>'[6]Зведена (субвенції з ОБ) '!AC33</f>
        <v>0</v>
      </c>
      <c r="AD74" s="349">
        <f>'[6]Зведена (субвенції з ОБ) '!AD33</f>
        <v>0</v>
      </c>
      <c r="AE74" s="349">
        <f>'[6]Зведена (субвенції з ОБ) '!AE33</f>
        <v>0</v>
      </c>
      <c r="AF74" s="349">
        <f>'[6]Зведена (субвенції з ОБ) '!AF33</f>
        <v>0</v>
      </c>
      <c r="AG74" s="349">
        <f>'[6]Зведена (субвенції з ОБ) '!AG33</f>
        <v>0</v>
      </c>
      <c r="AH74" s="349">
        <f>'[6]Зведена (субвенції з ОБ) '!AH33</f>
        <v>800000</v>
      </c>
      <c r="AI74" s="349">
        <f>'[6]Зведена (субвенції з ОБ) '!AI33</f>
        <v>800000</v>
      </c>
      <c r="AJ74" s="349">
        <f>'[6]Зведена (субвенції з ОБ) '!AJ33</f>
        <v>0</v>
      </c>
      <c r="AK74" s="349">
        <f>'[6]Зведена (субвенції з ОБ) '!AK33</f>
        <v>0</v>
      </c>
      <c r="AL74" s="349">
        <f>'[6]Зведена (субвенції з ОБ) '!AL33</f>
        <v>800000</v>
      </c>
      <c r="AM74" s="349">
        <f>'[6]Зведена (субвенції з ОБ) '!AM33</f>
        <v>700000</v>
      </c>
      <c r="AN74" s="349">
        <f>'[6]Зведена (субвенції з ОБ) '!AN33</f>
        <v>1500000</v>
      </c>
      <c r="AO74" s="349">
        <f>'[6]Зведена (субвенції з ОБ) '!AO33</f>
        <v>0</v>
      </c>
      <c r="AP74" s="349">
        <f>'[6]Зведена (субвенції з ОБ) '!AP33</f>
        <v>0</v>
      </c>
      <c r="AQ74" s="349">
        <f>'[6]Зведена (субвенції з ОБ) '!AQ33</f>
        <v>1500000</v>
      </c>
      <c r="AR74" s="349">
        <f>'[6]Зведена (субвенції з ОБ) '!AR33</f>
        <v>0</v>
      </c>
      <c r="AS74" s="349">
        <f>'[6]Зведена (субвенції з ОБ) '!AS33</f>
        <v>1500000</v>
      </c>
      <c r="AT74" s="349">
        <f>'[6]Зведена (субвенції з ОБ) '!AT33</f>
        <v>0</v>
      </c>
      <c r="AU74" s="349">
        <f>'[6]Зведена (субвенції з ОБ) '!AU33</f>
        <v>0</v>
      </c>
      <c r="AV74" s="349">
        <f>'[6]Зведена (субвенції з ОБ) '!AV33</f>
        <v>1500000</v>
      </c>
      <c r="AW74" s="349">
        <f>'[6]Зведена (субвенції з ОБ) '!AW33</f>
        <v>0</v>
      </c>
      <c r="AX74" s="349">
        <f>'[6]Зведена (субвенції з ОБ) '!AX33</f>
        <v>1500000</v>
      </c>
      <c r="AY74" s="349">
        <f>'[6]Зведена (субвенції з ОБ) '!AY33</f>
        <v>0</v>
      </c>
      <c r="AZ74" s="349">
        <f>'[6]Зведена (субвенції з ОБ) '!AZ33</f>
        <v>0</v>
      </c>
      <c r="BA74" s="349">
        <f>'[6]Зведена (субвенції з ОБ) '!BA33</f>
        <v>1500000</v>
      </c>
      <c r="BB74" s="349">
        <f>'[6]Зведена (субвенції з ОБ) '!BB33</f>
        <v>0</v>
      </c>
      <c r="BC74" s="349">
        <f>'[6]Зведена (субвенції з ОБ) '!BC33</f>
        <v>1500000</v>
      </c>
      <c r="BD74" s="349">
        <f>'[6]Зведена (субвенції з ОБ) '!BD33</f>
        <v>0</v>
      </c>
      <c r="BE74" s="349">
        <f>'[6]Зведена (субвенції з ОБ) '!BE33</f>
        <v>0</v>
      </c>
      <c r="BF74" s="349">
        <f>'[6]Зведена (субвенції з ОБ) '!BF33</f>
        <v>1500000</v>
      </c>
      <c r="BG74" s="349">
        <f>'[6]Зведена (субвенції з ОБ) '!BG33</f>
        <v>0</v>
      </c>
      <c r="BH74" s="349">
        <f>'[6]Зведена (субвенції з ОБ) '!BH33</f>
        <v>1500000</v>
      </c>
      <c r="BI74" s="349">
        <f>'[6]Зведена (субвенції з ОБ) '!BI33</f>
        <v>0</v>
      </c>
      <c r="BJ74" s="349">
        <f>'[6]Зведена (субвенції з ОБ) '!BJ33</f>
        <v>0</v>
      </c>
      <c r="BK74" s="349">
        <f>'[6]Зведена (субвенції з ОБ) '!BK33</f>
        <v>1500000</v>
      </c>
      <c r="BL74" s="349">
        <f>'[6]Зведена (субвенції з ОБ) '!BL33</f>
        <v>1500000</v>
      </c>
    </row>
    <row r="75" spans="1:64" ht="46.15" customHeight="1">
      <c r="A75" s="342">
        <v>27</v>
      </c>
      <c r="B75" s="345" t="s">
        <v>886</v>
      </c>
      <c r="C75" s="337">
        <f t="shared" si="25"/>
        <v>100000</v>
      </c>
      <c r="D75" s="351">
        <f>D76</f>
        <v>0</v>
      </c>
      <c r="E75" s="351">
        <f t="shared" ref="E75:BL75" si="29">E76</f>
        <v>0</v>
      </c>
      <c r="F75" s="351">
        <f t="shared" si="29"/>
        <v>0</v>
      </c>
      <c r="G75" s="351">
        <f t="shared" si="29"/>
        <v>0</v>
      </c>
      <c r="H75" s="351">
        <f t="shared" si="29"/>
        <v>0</v>
      </c>
      <c r="I75" s="351">
        <f t="shared" si="29"/>
        <v>0</v>
      </c>
      <c r="J75" s="351">
        <f t="shared" si="29"/>
        <v>0</v>
      </c>
      <c r="K75" s="351">
        <f t="shared" si="29"/>
        <v>0</v>
      </c>
      <c r="L75" s="351">
        <f t="shared" si="29"/>
        <v>0</v>
      </c>
      <c r="M75" s="351">
        <f t="shared" si="29"/>
        <v>0</v>
      </c>
      <c r="N75" s="351">
        <f t="shared" si="29"/>
        <v>0</v>
      </c>
      <c r="O75" s="351">
        <f t="shared" si="29"/>
        <v>0</v>
      </c>
      <c r="P75" s="351">
        <f t="shared" si="29"/>
        <v>0</v>
      </c>
      <c r="Q75" s="351">
        <f t="shared" si="29"/>
        <v>0</v>
      </c>
      <c r="R75" s="351">
        <f t="shared" si="29"/>
        <v>0</v>
      </c>
      <c r="S75" s="351">
        <f t="shared" si="29"/>
        <v>100000</v>
      </c>
      <c r="T75" s="351">
        <f t="shared" si="29"/>
        <v>100000</v>
      </c>
      <c r="U75" s="351">
        <f t="shared" si="29"/>
        <v>0</v>
      </c>
      <c r="V75" s="351">
        <f t="shared" si="29"/>
        <v>0</v>
      </c>
      <c r="W75" s="351">
        <f t="shared" si="29"/>
        <v>100000</v>
      </c>
      <c r="X75" s="351">
        <f t="shared" si="29"/>
        <v>0</v>
      </c>
      <c r="Y75" s="351">
        <f t="shared" si="29"/>
        <v>100000</v>
      </c>
      <c r="Z75" s="351">
        <f t="shared" si="29"/>
        <v>0</v>
      </c>
      <c r="AA75" s="351">
        <f t="shared" si="29"/>
        <v>0</v>
      </c>
      <c r="AB75" s="351">
        <f t="shared" si="29"/>
        <v>100000</v>
      </c>
      <c r="AC75" s="351">
        <f t="shared" si="29"/>
        <v>0</v>
      </c>
      <c r="AD75" s="351">
        <f t="shared" si="29"/>
        <v>100000</v>
      </c>
      <c r="AE75" s="351">
        <f t="shared" si="29"/>
        <v>0</v>
      </c>
      <c r="AF75" s="351">
        <f t="shared" si="29"/>
        <v>0</v>
      </c>
      <c r="AG75" s="351">
        <f t="shared" si="29"/>
        <v>100000</v>
      </c>
      <c r="AH75" s="351">
        <f t="shared" si="29"/>
        <v>0</v>
      </c>
      <c r="AI75" s="351">
        <f t="shared" si="29"/>
        <v>100000</v>
      </c>
      <c r="AJ75" s="351">
        <f t="shared" si="29"/>
        <v>0</v>
      </c>
      <c r="AK75" s="351">
        <f t="shared" si="29"/>
        <v>0</v>
      </c>
      <c r="AL75" s="351">
        <f t="shared" si="29"/>
        <v>100000</v>
      </c>
      <c r="AM75" s="351">
        <f t="shared" si="29"/>
        <v>0</v>
      </c>
      <c r="AN75" s="351">
        <f t="shared" si="29"/>
        <v>100000</v>
      </c>
      <c r="AO75" s="351">
        <f t="shared" si="29"/>
        <v>0</v>
      </c>
      <c r="AP75" s="351">
        <f t="shared" si="29"/>
        <v>0</v>
      </c>
      <c r="AQ75" s="351">
        <f t="shared" si="29"/>
        <v>100000</v>
      </c>
      <c r="AR75" s="351">
        <f t="shared" si="29"/>
        <v>0</v>
      </c>
      <c r="AS75" s="351">
        <f t="shared" si="29"/>
        <v>100000</v>
      </c>
      <c r="AT75" s="351">
        <f t="shared" si="29"/>
        <v>0</v>
      </c>
      <c r="AU75" s="351">
        <f t="shared" si="29"/>
        <v>0</v>
      </c>
      <c r="AV75" s="351">
        <f t="shared" si="29"/>
        <v>100000</v>
      </c>
      <c r="AW75" s="351">
        <f t="shared" si="29"/>
        <v>0</v>
      </c>
      <c r="AX75" s="351">
        <f t="shared" si="29"/>
        <v>100000</v>
      </c>
      <c r="AY75" s="351">
        <f t="shared" si="29"/>
        <v>0</v>
      </c>
      <c r="AZ75" s="351">
        <f t="shared" si="29"/>
        <v>0</v>
      </c>
      <c r="BA75" s="351">
        <f t="shared" si="29"/>
        <v>100000</v>
      </c>
      <c r="BB75" s="351">
        <f t="shared" si="29"/>
        <v>0</v>
      </c>
      <c r="BC75" s="351">
        <f t="shared" si="29"/>
        <v>100000</v>
      </c>
      <c r="BD75" s="351">
        <f t="shared" si="29"/>
        <v>0</v>
      </c>
      <c r="BE75" s="351">
        <f t="shared" si="29"/>
        <v>0</v>
      </c>
      <c r="BF75" s="351">
        <f t="shared" si="29"/>
        <v>100000</v>
      </c>
      <c r="BG75" s="351">
        <f t="shared" si="29"/>
        <v>0</v>
      </c>
      <c r="BH75" s="351">
        <f t="shared" si="29"/>
        <v>100000</v>
      </c>
      <c r="BI75" s="351">
        <f t="shared" si="29"/>
        <v>0</v>
      </c>
      <c r="BJ75" s="351">
        <f t="shared" si="29"/>
        <v>0</v>
      </c>
      <c r="BK75" s="351">
        <f t="shared" si="29"/>
        <v>100000</v>
      </c>
      <c r="BL75" s="351">
        <f t="shared" si="29"/>
        <v>100000</v>
      </c>
    </row>
    <row r="76" spans="1:64" ht="44.45" customHeight="1">
      <c r="A76" s="343"/>
      <c r="B76" s="355" t="s">
        <v>887</v>
      </c>
      <c r="C76" s="340">
        <f t="shared" si="25"/>
        <v>100000</v>
      </c>
      <c r="D76" s="349">
        <f>'[6]Зведена (субвенції з ОБ) '!D109</f>
        <v>0</v>
      </c>
      <c r="E76" s="349">
        <f>'[6]Зведена (субвенції з ОБ) '!E109</f>
        <v>0</v>
      </c>
      <c r="F76" s="349">
        <f>'[6]Зведена (субвенції з ОБ) '!F109</f>
        <v>0</v>
      </c>
      <c r="G76" s="349">
        <f>'[6]Зведена (субвенції з ОБ) '!G109</f>
        <v>0</v>
      </c>
      <c r="H76" s="349">
        <f>'[6]Зведена (субвенції з ОБ) '!H109</f>
        <v>0</v>
      </c>
      <c r="I76" s="349">
        <f>'[6]Зведена (субвенції з ОБ) '!I109</f>
        <v>0</v>
      </c>
      <c r="J76" s="349">
        <f>'[6]Зведена (субвенції з ОБ) '!J109</f>
        <v>0</v>
      </c>
      <c r="K76" s="349">
        <f>'[6]Зведена (субвенції з ОБ) '!K109</f>
        <v>0</v>
      </c>
      <c r="L76" s="349">
        <f>'[6]Зведена (субвенції з ОБ) '!L109</f>
        <v>0</v>
      </c>
      <c r="M76" s="349">
        <f>'[6]Зведена (субвенції з ОБ) '!M109</f>
        <v>0</v>
      </c>
      <c r="N76" s="349">
        <f>'[6]Зведена (субвенції з ОБ) '!N109</f>
        <v>0</v>
      </c>
      <c r="O76" s="349">
        <f>'[6]Зведена (субвенції з ОБ) '!O109</f>
        <v>0</v>
      </c>
      <c r="P76" s="349">
        <f>'[6]Зведена (субвенції з ОБ) '!P109</f>
        <v>0</v>
      </c>
      <c r="Q76" s="349">
        <f>'[6]Зведена (субвенції з ОБ) '!Q109</f>
        <v>0</v>
      </c>
      <c r="R76" s="349">
        <f>'[6]Зведена (субвенції з ОБ) '!R109</f>
        <v>0</v>
      </c>
      <c r="S76" s="349">
        <f>'[6]Зведена (субвенції з ОБ) '!S109</f>
        <v>100000</v>
      </c>
      <c r="T76" s="349">
        <f>'[6]Зведена (субвенції з ОБ) '!T109</f>
        <v>100000</v>
      </c>
      <c r="U76" s="349">
        <f>'[6]Зведена (субвенції з ОБ) '!U109</f>
        <v>0</v>
      </c>
      <c r="V76" s="349">
        <f>'[6]Зведена (субвенції з ОБ) '!V109</f>
        <v>0</v>
      </c>
      <c r="W76" s="349">
        <f>'[6]Зведена (субвенції з ОБ) '!W109</f>
        <v>100000</v>
      </c>
      <c r="X76" s="349">
        <f>'[6]Зведена (субвенції з ОБ) '!X109</f>
        <v>0</v>
      </c>
      <c r="Y76" s="349">
        <f>'[6]Зведена (субвенції з ОБ) '!Y109</f>
        <v>100000</v>
      </c>
      <c r="Z76" s="349">
        <f>'[6]Зведена (субвенції з ОБ) '!Z109</f>
        <v>0</v>
      </c>
      <c r="AA76" s="349">
        <f>'[6]Зведена (субвенції з ОБ) '!AA109</f>
        <v>0</v>
      </c>
      <c r="AB76" s="349">
        <f>'[6]Зведена (субвенції з ОБ) '!AB109</f>
        <v>100000</v>
      </c>
      <c r="AC76" s="349">
        <f>'[6]Зведена (субвенції з ОБ) '!AC109</f>
        <v>0</v>
      </c>
      <c r="AD76" s="349">
        <f>'[6]Зведена (субвенції з ОБ) '!AD109</f>
        <v>100000</v>
      </c>
      <c r="AE76" s="349">
        <f>'[6]Зведена (субвенції з ОБ) '!AE109</f>
        <v>0</v>
      </c>
      <c r="AF76" s="349">
        <f>'[6]Зведена (субвенції з ОБ) '!AF109</f>
        <v>0</v>
      </c>
      <c r="AG76" s="349">
        <f>'[6]Зведена (субвенції з ОБ) '!AG109</f>
        <v>100000</v>
      </c>
      <c r="AH76" s="349">
        <f>'[6]Зведена (субвенції з ОБ) '!AH109</f>
        <v>0</v>
      </c>
      <c r="AI76" s="349">
        <f>'[6]Зведена (субвенції з ОБ) '!AI109</f>
        <v>100000</v>
      </c>
      <c r="AJ76" s="349">
        <f>'[6]Зведена (субвенції з ОБ) '!AJ109</f>
        <v>0</v>
      </c>
      <c r="AK76" s="349">
        <f>'[6]Зведена (субвенції з ОБ) '!AK109</f>
        <v>0</v>
      </c>
      <c r="AL76" s="349">
        <f>'[6]Зведена (субвенції з ОБ) '!AL109</f>
        <v>100000</v>
      </c>
      <c r="AM76" s="349">
        <f>'[6]Зведена (субвенції з ОБ) '!AM109</f>
        <v>0</v>
      </c>
      <c r="AN76" s="349">
        <f>'[6]Зведена (субвенції з ОБ) '!AN109</f>
        <v>100000</v>
      </c>
      <c r="AO76" s="349">
        <f>'[6]Зведена (субвенції з ОБ) '!AO109</f>
        <v>0</v>
      </c>
      <c r="AP76" s="349">
        <f>'[6]Зведена (субвенції з ОБ) '!AP109</f>
        <v>0</v>
      </c>
      <c r="AQ76" s="349">
        <f>'[6]Зведена (субвенції з ОБ) '!AQ109</f>
        <v>100000</v>
      </c>
      <c r="AR76" s="349">
        <f>'[6]Зведена (субвенції з ОБ) '!AR109</f>
        <v>0</v>
      </c>
      <c r="AS76" s="349">
        <f>'[6]Зведена (субвенції з ОБ) '!AS109</f>
        <v>100000</v>
      </c>
      <c r="AT76" s="349">
        <f>'[6]Зведена (субвенції з ОБ) '!AT109</f>
        <v>0</v>
      </c>
      <c r="AU76" s="349">
        <f>'[6]Зведена (субвенції з ОБ) '!AU109</f>
        <v>0</v>
      </c>
      <c r="AV76" s="349">
        <f>'[6]Зведена (субвенції з ОБ) '!AV109</f>
        <v>100000</v>
      </c>
      <c r="AW76" s="349">
        <f>'[6]Зведена (субвенції з ОБ) '!AW109</f>
        <v>0</v>
      </c>
      <c r="AX76" s="349">
        <f>'[6]Зведена (субвенції з ОБ) '!AX109</f>
        <v>100000</v>
      </c>
      <c r="AY76" s="349">
        <f>'[6]Зведена (субвенції з ОБ) '!AY109</f>
        <v>0</v>
      </c>
      <c r="AZ76" s="349">
        <f>'[6]Зведена (субвенції з ОБ) '!AZ109</f>
        <v>0</v>
      </c>
      <c r="BA76" s="349">
        <f>'[6]Зведена (субвенції з ОБ) '!BA109</f>
        <v>100000</v>
      </c>
      <c r="BB76" s="349">
        <f>'[6]Зведена (субвенції з ОБ) '!BB109</f>
        <v>0</v>
      </c>
      <c r="BC76" s="349">
        <f>'[6]Зведена (субвенції з ОБ) '!BC109</f>
        <v>100000</v>
      </c>
      <c r="BD76" s="349">
        <f>'[6]Зведена (субвенції з ОБ) '!BD109</f>
        <v>0</v>
      </c>
      <c r="BE76" s="349">
        <f>'[6]Зведена (субвенції з ОБ) '!BE109</f>
        <v>0</v>
      </c>
      <c r="BF76" s="349">
        <f>'[6]Зведена (субвенції з ОБ) '!BF109</f>
        <v>100000</v>
      </c>
      <c r="BG76" s="349">
        <f>'[6]Зведена (субвенції з ОБ) '!BG109</f>
        <v>0</v>
      </c>
      <c r="BH76" s="349">
        <f>'[6]Зведена (субвенції з ОБ) '!BH109</f>
        <v>100000</v>
      </c>
      <c r="BI76" s="349">
        <f>'[6]Зведена (субвенції з ОБ) '!BI109</f>
        <v>0</v>
      </c>
      <c r="BJ76" s="349">
        <f>'[6]Зведена (субвенції з ОБ) '!BJ109</f>
        <v>0</v>
      </c>
      <c r="BK76" s="349">
        <f>'[6]Зведена (субвенції з ОБ) '!BK109</f>
        <v>100000</v>
      </c>
      <c r="BL76" s="349">
        <f>'[6]Зведена (субвенції з ОБ) '!BL109</f>
        <v>100000</v>
      </c>
    </row>
    <row r="77" spans="1:64" ht="47.45" customHeight="1">
      <c r="A77" s="342">
        <v>28</v>
      </c>
      <c r="B77" s="345" t="s">
        <v>888</v>
      </c>
      <c r="C77" s="337">
        <f t="shared" si="25"/>
        <v>30000</v>
      </c>
      <c r="D77" s="351">
        <f>D78</f>
        <v>0</v>
      </c>
      <c r="E77" s="351">
        <f t="shared" ref="E77:BL77" si="30">E78</f>
        <v>0</v>
      </c>
      <c r="F77" s="351">
        <f t="shared" si="30"/>
        <v>0</v>
      </c>
      <c r="G77" s="351">
        <f t="shared" si="30"/>
        <v>0</v>
      </c>
      <c r="H77" s="351">
        <f t="shared" si="30"/>
        <v>0</v>
      </c>
      <c r="I77" s="351">
        <f t="shared" si="30"/>
        <v>0</v>
      </c>
      <c r="J77" s="351">
        <f t="shared" si="30"/>
        <v>0</v>
      </c>
      <c r="K77" s="351">
        <f t="shared" si="30"/>
        <v>0</v>
      </c>
      <c r="L77" s="351">
        <f t="shared" si="30"/>
        <v>0</v>
      </c>
      <c r="M77" s="351">
        <f t="shared" si="30"/>
        <v>0</v>
      </c>
      <c r="N77" s="351">
        <f t="shared" si="30"/>
        <v>0</v>
      </c>
      <c r="O77" s="351">
        <f t="shared" si="30"/>
        <v>0</v>
      </c>
      <c r="P77" s="351">
        <f t="shared" si="30"/>
        <v>0</v>
      </c>
      <c r="Q77" s="351">
        <f t="shared" si="30"/>
        <v>0</v>
      </c>
      <c r="R77" s="351">
        <f t="shared" si="30"/>
        <v>0</v>
      </c>
      <c r="S77" s="351">
        <f t="shared" si="30"/>
        <v>30000</v>
      </c>
      <c r="T77" s="351">
        <f t="shared" si="30"/>
        <v>30000</v>
      </c>
      <c r="U77" s="351">
        <f t="shared" si="30"/>
        <v>0</v>
      </c>
      <c r="V77" s="351">
        <f t="shared" si="30"/>
        <v>0</v>
      </c>
      <c r="W77" s="351">
        <f t="shared" si="30"/>
        <v>30000</v>
      </c>
      <c r="X77" s="351">
        <f t="shared" si="30"/>
        <v>0</v>
      </c>
      <c r="Y77" s="351">
        <f t="shared" si="30"/>
        <v>30000</v>
      </c>
      <c r="Z77" s="351">
        <f t="shared" si="30"/>
        <v>0</v>
      </c>
      <c r="AA77" s="351">
        <f t="shared" si="30"/>
        <v>0</v>
      </c>
      <c r="AB77" s="351">
        <f t="shared" si="30"/>
        <v>30000</v>
      </c>
      <c r="AC77" s="351">
        <f t="shared" si="30"/>
        <v>0</v>
      </c>
      <c r="AD77" s="351">
        <f t="shared" si="30"/>
        <v>30000</v>
      </c>
      <c r="AE77" s="351">
        <f t="shared" si="30"/>
        <v>0</v>
      </c>
      <c r="AF77" s="351">
        <f t="shared" si="30"/>
        <v>0</v>
      </c>
      <c r="AG77" s="351">
        <f t="shared" si="30"/>
        <v>30000</v>
      </c>
      <c r="AH77" s="351">
        <f t="shared" si="30"/>
        <v>0</v>
      </c>
      <c r="AI77" s="351">
        <f t="shared" si="30"/>
        <v>30000</v>
      </c>
      <c r="AJ77" s="351">
        <f t="shared" si="30"/>
        <v>0</v>
      </c>
      <c r="AK77" s="351">
        <f t="shared" si="30"/>
        <v>0</v>
      </c>
      <c r="AL77" s="351">
        <f t="shared" si="30"/>
        <v>30000</v>
      </c>
      <c r="AM77" s="351">
        <f t="shared" si="30"/>
        <v>0</v>
      </c>
      <c r="AN77" s="351">
        <f t="shared" si="30"/>
        <v>30000</v>
      </c>
      <c r="AO77" s="351">
        <f t="shared" si="30"/>
        <v>0</v>
      </c>
      <c r="AP77" s="351">
        <f t="shared" si="30"/>
        <v>0</v>
      </c>
      <c r="AQ77" s="351">
        <f t="shared" si="30"/>
        <v>30000</v>
      </c>
      <c r="AR77" s="351">
        <f t="shared" si="30"/>
        <v>0</v>
      </c>
      <c r="AS77" s="351">
        <f t="shared" si="30"/>
        <v>30000</v>
      </c>
      <c r="AT77" s="351">
        <f t="shared" si="30"/>
        <v>0</v>
      </c>
      <c r="AU77" s="351">
        <f t="shared" si="30"/>
        <v>0</v>
      </c>
      <c r="AV77" s="351">
        <f t="shared" si="30"/>
        <v>30000</v>
      </c>
      <c r="AW77" s="351">
        <f t="shared" si="30"/>
        <v>0</v>
      </c>
      <c r="AX77" s="351">
        <f t="shared" si="30"/>
        <v>30000</v>
      </c>
      <c r="AY77" s="351">
        <f t="shared" si="30"/>
        <v>0</v>
      </c>
      <c r="AZ77" s="351">
        <f t="shared" si="30"/>
        <v>0</v>
      </c>
      <c r="BA77" s="351">
        <f t="shared" si="30"/>
        <v>30000</v>
      </c>
      <c r="BB77" s="351">
        <f t="shared" si="30"/>
        <v>0</v>
      </c>
      <c r="BC77" s="351">
        <f t="shared" si="30"/>
        <v>30000</v>
      </c>
      <c r="BD77" s="351">
        <f t="shared" si="30"/>
        <v>0</v>
      </c>
      <c r="BE77" s="351">
        <f t="shared" si="30"/>
        <v>0</v>
      </c>
      <c r="BF77" s="351">
        <f t="shared" si="30"/>
        <v>30000</v>
      </c>
      <c r="BG77" s="351">
        <f t="shared" si="30"/>
        <v>0</v>
      </c>
      <c r="BH77" s="351">
        <f t="shared" si="30"/>
        <v>30000</v>
      </c>
      <c r="BI77" s="351">
        <f t="shared" si="30"/>
        <v>0</v>
      </c>
      <c r="BJ77" s="351">
        <f t="shared" si="30"/>
        <v>0</v>
      </c>
      <c r="BK77" s="351">
        <f t="shared" si="30"/>
        <v>30000</v>
      </c>
      <c r="BL77" s="351">
        <f t="shared" si="30"/>
        <v>30000</v>
      </c>
    </row>
    <row r="78" spans="1:64" ht="44.45" customHeight="1">
      <c r="A78" s="343"/>
      <c r="B78" s="355" t="s">
        <v>887</v>
      </c>
      <c r="C78" s="340">
        <f t="shared" si="25"/>
        <v>30000</v>
      </c>
      <c r="D78" s="349">
        <f>'[6]Зведена (субвенції з ОБ) '!D110</f>
        <v>0</v>
      </c>
      <c r="E78" s="349">
        <f>'[6]Зведена (субвенції з ОБ) '!E110</f>
        <v>0</v>
      </c>
      <c r="F78" s="349">
        <f>'[6]Зведена (субвенції з ОБ) '!F110</f>
        <v>0</v>
      </c>
      <c r="G78" s="349">
        <f>'[6]Зведена (субвенції з ОБ) '!G110</f>
        <v>0</v>
      </c>
      <c r="H78" s="349">
        <f>'[6]Зведена (субвенції з ОБ) '!H110</f>
        <v>0</v>
      </c>
      <c r="I78" s="349">
        <f>'[6]Зведена (субвенції з ОБ) '!I110</f>
        <v>0</v>
      </c>
      <c r="J78" s="349">
        <f>'[6]Зведена (субвенції з ОБ) '!J110</f>
        <v>0</v>
      </c>
      <c r="K78" s="349">
        <f>'[6]Зведена (субвенції з ОБ) '!K110</f>
        <v>0</v>
      </c>
      <c r="L78" s="349">
        <f>'[6]Зведена (субвенції з ОБ) '!L110</f>
        <v>0</v>
      </c>
      <c r="M78" s="349">
        <f>'[6]Зведена (субвенції з ОБ) '!M110</f>
        <v>0</v>
      </c>
      <c r="N78" s="349">
        <f>'[6]Зведена (субвенції з ОБ) '!N110</f>
        <v>0</v>
      </c>
      <c r="O78" s="349">
        <f>'[6]Зведена (субвенції з ОБ) '!O110</f>
        <v>0</v>
      </c>
      <c r="P78" s="349">
        <f>'[6]Зведена (субвенції з ОБ) '!P110</f>
        <v>0</v>
      </c>
      <c r="Q78" s="349">
        <f>'[6]Зведена (субвенції з ОБ) '!Q110</f>
        <v>0</v>
      </c>
      <c r="R78" s="349">
        <f>'[6]Зведена (субвенції з ОБ) '!R110</f>
        <v>0</v>
      </c>
      <c r="S78" s="349">
        <f>'[6]Зведена (субвенції з ОБ) '!S110</f>
        <v>30000</v>
      </c>
      <c r="T78" s="349">
        <f>'[6]Зведена (субвенції з ОБ) '!T110</f>
        <v>30000</v>
      </c>
      <c r="U78" s="349">
        <f>'[6]Зведена (субвенції з ОБ) '!U110</f>
        <v>0</v>
      </c>
      <c r="V78" s="349">
        <f>'[6]Зведена (субвенції з ОБ) '!V110</f>
        <v>0</v>
      </c>
      <c r="W78" s="349">
        <f>'[6]Зведена (субвенції з ОБ) '!W110</f>
        <v>30000</v>
      </c>
      <c r="X78" s="349">
        <f>'[6]Зведена (субвенції з ОБ) '!X110</f>
        <v>0</v>
      </c>
      <c r="Y78" s="349">
        <f>'[6]Зведена (субвенції з ОБ) '!Y110</f>
        <v>30000</v>
      </c>
      <c r="Z78" s="349">
        <f>'[6]Зведена (субвенції з ОБ) '!Z110</f>
        <v>0</v>
      </c>
      <c r="AA78" s="349">
        <f>'[6]Зведена (субвенції з ОБ) '!AA110</f>
        <v>0</v>
      </c>
      <c r="AB78" s="349">
        <f>'[6]Зведена (субвенції з ОБ) '!AB110</f>
        <v>30000</v>
      </c>
      <c r="AC78" s="349">
        <f>'[6]Зведена (субвенції з ОБ) '!AC110</f>
        <v>0</v>
      </c>
      <c r="AD78" s="349">
        <f>'[6]Зведена (субвенції з ОБ) '!AD110</f>
        <v>30000</v>
      </c>
      <c r="AE78" s="349">
        <f>'[6]Зведена (субвенції з ОБ) '!AE110</f>
        <v>0</v>
      </c>
      <c r="AF78" s="349">
        <f>'[6]Зведена (субвенції з ОБ) '!AF110</f>
        <v>0</v>
      </c>
      <c r="AG78" s="349">
        <f>'[6]Зведена (субвенції з ОБ) '!AG110</f>
        <v>30000</v>
      </c>
      <c r="AH78" s="349">
        <f>'[6]Зведена (субвенції з ОБ) '!AH110</f>
        <v>0</v>
      </c>
      <c r="AI78" s="349">
        <f>'[6]Зведена (субвенції з ОБ) '!AI110</f>
        <v>30000</v>
      </c>
      <c r="AJ78" s="349">
        <f>'[6]Зведена (субвенції з ОБ) '!AJ110</f>
        <v>0</v>
      </c>
      <c r="AK78" s="349">
        <f>'[6]Зведена (субвенції з ОБ) '!AK110</f>
        <v>0</v>
      </c>
      <c r="AL78" s="349">
        <f>'[6]Зведена (субвенції з ОБ) '!AL110</f>
        <v>30000</v>
      </c>
      <c r="AM78" s="349">
        <f>'[6]Зведена (субвенції з ОБ) '!AM110</f>
        <v>0</v>
      </c>
      <c r="AN78" s="349">
        <f>'[6]Зведена (субвенції з ОБ) '!AN110</f>
        <v>30000</v>
      </c>
      <c r="AO78" s="349">
        <f>'[6]Зведена (субвенції з ОБ) '!AO110</f>
        <v>0</v>
      </c>
      <c r="AP78" s="349">
        <f>'[6]Зведена (субвенції з ОБ) '!AP110</f>
        <v>0</v>
      </c>
      <c r="AQ78" s="349">
        <f>'[6]Зведена (субвенції з ОБ) '!AQ110</f>
        <v>30000</v>
      </c>
      <c r="AR78" s="349">
        <f>'[6]Зведена (субвенції з ОБ) '!AR110</f>
        <v>0</v>
      </c>
      <c r="AS78" s="349">
        <f>'[6]Зведена (субвенції з ОБ) '!AS110</f>
        <v>30000</v>
      </c>
      <c r="AT78" s="349">
        <f>'[6]Зведена (субвенції з ОБ) '!AT110</f>
        <v>0</v>
      </c>
      <c r="AU78" s="349">
        <f>'[6]Зведена (субвенції з ОБ) '!AU110</f>
        <v>0</v>
      </c>
      <c r="AV78" s="349">
        <f>'[6]Зведена (субвенції з ОБ) '!AV110</f>
        <v>30000</v>
      </c>
      <c r="AW78" s="349">
        <f>'[6]Зведена (субвенції з ОБ) '!AW110</f>
        <v>0</v>
      </c>
      <c r="AX78" s="349">
        <f>'[6]Зведена (субвенції з ОБ) '!AX110</f>
        <v>30000</v>
      </c>
      <c r="AY78" s="349">
        <f>'[6]Зведена (субвенції з ОБ) '!AY110</f>
        <v>0</v>
      </c>
      <c r="AZ78" s="349">
        <f>'[6]Зведена (субвенції з ОБ) '!AZ110</f>
        <v>0</v>
      </c>
      <c r="BA78" s="349">
        <f>'[6]Зведена (субвенції з ОБ) '!BA110</f>
        <v>30000</v>
      </c>
      <c r="BB78" s="349">
        <f>'[6]Зведена (субвенції з ОБ) '!BB110</f>
        <v>0</v>
      </c>
      <c r="BC78" s="349">
        <f>'[6]Зведена (субвенції з ОБ) '!BC110</f>
        <v>30000</v>
      </c>
      <c r="BD78" s="349">
        <f>'[6]Зведена (субвенції з ОБ) '!BD110</f>
        <v>0</v>
      </c>
      <c r="BE78" s="349">
        <f>'[6]Зведена (субвенції з ОБ) '!BE110</f>
        <v>0</v>
      </c>
      <c r="BF78" s="349">
        <f>'[6]Зведена (субвенції з ОБ) '!BF110</f>
        <v>30000</v>
      </c>
      <c r="BG78" s="349">
        <f>'[6]Зведена (субвенції з ОБ) '!BG110</f>
        <v>0</v>
      </c>
      <c r="BH78" s="349">
        <f>'[6]Зведена (субвенції з ОБ) '!BH110</f>
        <v>30000</v>
      </c>
      <c r="BI78" s="349">
        <f>'[6]Зведена (субвенції з ОБ) '!BI110</f>
        <v>0</v>
      </c>
      <c r="BJ78" s="349">
        <f>'[6]Зведена (субвенції з ОБ) '!BJ110</f>
        <v>0</v>
      </c>
      <c r="BK78" s="349">
        <f>'[6]Зведена (субвенції з ОБ) '!BK110</f>
        <v>30000</v>
      </c>
      <c r="BL78" s="349">
        <f>'[6]Зведена (субвенції з ОБ) '!BL110</f>
        <v>30000</v>
      </c>
    </row>
    <row r="79" spans="1:64" ht="28.15" customHeight="1">
      <c r="A79" s="342">
        <v>29</v>
      </c>
      <c r="B79" s="345" t="s">
        <v>889</v>
      </c>
      <c r="C79" s="337">
        <f t="shared" si="25"/>
        <v>100000</v>
      </c>
      <c r="D79" s="351">
        <f>D80</f>
        <v>0</v>
      </c>
      <c r="E79" s="351">
        <f t="shared" ref="E79:BL79" si="31">E80</f>
        <v>0</v>
      </c>
      <c r="F79" s="351">
        <f t="shared" si="31"/>
        <v>0</v>
      </c>
      <c r="G79" s="351">
        <f t="shared" si="31"/>
        <v>0</v>
      </c>
      <c r="H79" s="351">
        <f t="shared" si="31"/>
        <v>0</v>
      </c>
      <c r="I79" s="351">
        <f t="shared" si="31"/>
        <v>0</v>
      </c>
      <c r="J79" s="351">
        <f t="shared" si="31"/>
        <v>0</v>
      </c>
      <c r="K79" s="351">
        <f t="shared" si="31"/>
        <v>0</v>
      </c>
      <c r="L79" s="351">
        <f t="shared" si="31"/>
        <v>0</v>
      </c>
      <c r="M79" s="351">
        <f t="shared" si="31"/>
        <v>0</v>
      </c>
      <c r="N79" s="351">
        <f t="shared" si="31"/>
        <v>0</v>
      </c>
      <c r="O79" s="351">
        <f t="shared" si="31"/>
        <v>0</v>
      </c>
      <c r="P79" s="351">
        <f t="shared" si="31"/>
        <v>0</v>
      </c>
      <c r="Q79" s="351">
        <f t="shared" si="31"/>
        <v>0</v>
      </c>
      <c r="R79" s="351">
        <f t="shared" si="31"/>
        <v>0</v>
      </c>
      <c r="S79" s="351">
        <f t="shared" si="31"/>
        <v>100000</v>
      </c>
      <c r="T79" s="351">
        <f t="shared" si="31"/>
        <v>100000</v>
      </c>
      <c r="U79" s="351">
        <f t="shared" si="31"/>
        <v>0</v>
      </c>
      <c r="V79" s="351">
        <f t="shared" si="31"/>
        <v>0</v>
      </c>
      <c r="W79" s="351">
        <f t="shared" si="31"/>
        <v>100000</v>
      </c>
      <c r="X79" s="351">
        <f t="shared" si="31"/>
        <v>0</v>
      </c>
      <c r="Y79" s="351">
        <f t="shared" si="31"/>
        <v>100000</v>
      </c>
      <c r="Z79" s="351">
        <f t="shared" si="31"/>
        <v>0</v>
      </c>
      <c r="AA79" s="351">
        <f t="shared" si="31"/>
        <v>0</v>
      </c>
      <c r="AB79" s="351">
        <f t="shared" si="31"/>
        <v>100000</v>
      </c>
      <c r="AC79" s="351">
        <f t="shared" si="31"/>
        <v>0</v>
      </c>
      <c r="AD79" s="351">
        <f t="shared" si="31"/>
        <v>100000</v>
      </c>
      <c r="AE79" s="351">
        <f t="shared" si="31"/>
        <v>0</v>
      </c>
      <c r="AF79" s="351">
        <f t="shared" si="31"/>
        <v>0</v>
      </c>
      <c r="AG79" s="351">
        <f t="shared" si="31"/>
        <v>100000</v>
      </c>
      <c r="AH79" s="351">
        <f t="shared" si="31"/>
        <v>0</v>
      </c>
      <c r="AI79" s="351">
        <f t="shared" si="31"/>
        <v>100000</v>
      </c>
      <c r="AJ79" s="351">
        <f t="shared" si="31"/>
        <v>0</v>
      </c>
      <c r="AK79" s="351">
        <f t="shared" si="31"/>
        <v>0</v>
      </c>
      <c r="AL79" s="351">
        <f t="shared" si="31"/>
        <v>100000</v>
      </c>
      <c r="AM79" s="351">
        <f t="shared" si="31"/>
        <v>0</v>
      </c>
      <c r="AN79" s="351">
        <f t="shared" si="31"/>
        <v>100000</v>
      </c>
      <c r="AO79" s="351">
        <f t="shared" si="31"/>
        <v>0</v>
      </c>
      <c r="AP79" s="351">
        <f t="shared" si="31"/>
        <v>0</v>
      </c>
      <c r="AQ79" s="351">
        <f t="shared" si="31"/>
        <v>100000</v>
      </c>
      <c r="AR79" s="351">
        <f t="shared" si="31"/>
        <v>0</v>
      </c>
      <c r="AS79" s="351">
        <f t="shared" si="31"/>
        <v>100000</v>
      </c>
      <c r="AT79" s="351">
        <f t="shared" si="31"/>
        <v>0</v>
      </c>
      <c r="AU79" s="351">
        <f t="shared" si="31"/>
        <v>0</v>
      </c>
      <c r="AV79" s="351">
        <f t="shared" si="31"/>
        <v>100000</v>
      </c>
      <c r="AW79" s="351">
        <f t="shared" si="31"/>
        <v>0</v>
      </c>
      <c r="AX79" s="351">
        <f t="shared" si="31"/>
        <v>100000</v>
      </c>
      <c r="AY79" s="351">
        <f t="shared" si="31"/>
        <v>0</v>
      </c>
      <c r="AZ79" s="351">
        <f t="shared" si="31"/>
        <v>0</v>
      </c>
      <c r="BA79" s="351">
        <f t="shared" si="31"/>
        <v>100000</v>
      </c>
      <c r="BB79" s="351">
        <f t="shared" si="31"/>
        <v>0</v>
      </c>
      <c r="BC79" s="351">
        <f t="shared" si="31"/>
        <v>100000</v>
      </c>
      <c r="BD79" s="351">
        <f t="shared" si="31"/>
        <v>0</v>
      </c>
      <c r="BE79" s="351">
        <f t="shared" si="31"/>
        <v>0</v>
      </c>
      <c r="BF79" s="351">
        <f t="shared" si="31"/>
        <v>100000</v>
      </c>
      <c r="BG79" s="351">
        <f t="shared" si="31"/>
        <v>0</v>
      </c>
      <c r="BH79" s="351">
        <f t="shared" si="31"/>
        <v>100000</v>
      </c>
      <c r="BI79" s="351">
        <f t="shared" si="31"/>
        <v>0</v>
      </c>
      <c r="BJ79" s="351">
        <f t="shared" si="31"/>
        <v>0</v>
      </c>
      <c r="BK79" s="351">
        <f t="shared" si="31"/>
        <v>100000</v>
      </c>
      <c r="BL79" s="351">
        <f t="shared" si="31"/>
        <v>100000</v>
      </c>
    </row>
    <row r="80" spans="1:64" ht="49.15" customHeight="1">
      <c r="A80" s="343"/>
      <c r="B80" s="355" t="s">
        <v>887</v>
      </c>
      <c r="C80" s="340">
        <f t="shared" si="25"/>
        <v>100000</v>
      </c>
      <c r="D80" s="349">
        <f>'[6]Зведена (субвенції з ОБ) '!D111</f>
        <v>0</v>
      </c>
      <c r="E80" s="349">
        <f>'[6]Зведена (субвенції з ОБ) '!E111</f>
        <v>0</v>
      </c>
      <c r="F80" s="349">
        <f>'[6]Зведена (субвенції з ОБ) '!F111</f>
        <v>0</v>
      </c>
      <c r="G80" s="349">
        <f>'[6]Зведена (субвенції з ОБ) '!G111</f>
        <v>0</v>
      </c>
      <c r="H80" s="349">
        <f>'[6]Зведена (субвенції з ОБ) '!H111</f>
        <v>0</v>
      </c>
      <c r="I80" s="349">
        <f>'[6]Зведена (субвенції з ОБ) '!I111</f>
        <v>0</v>
      </c>
      <c r="J80" s="349">
        <f>'[6]Зведена (субвенції з ОБ) '!J111</f>
        <v>0</v>
      </c>
      <c r="K80" s="349">
        <f>'[6]Зведена (субвенції з ОБ) '!K111</f>
        <v>0</v>
      </c>
      <c r="L80" s="349">
        <f>'[6]Зведена (субвенції з ОБ) '!L111</f>
        <v>0</v>
      </c>
      <c r="M80" s="349">
        <f>'[6]Зведена (субвенції з ОБ) '!M111</f>
        <v>0</v>
      </c>
      <c r="N80" s="349">
        <f>'[6]Зведена (субвенції з ОБ) '!N111</f>
        <v>0</v>
      </c>
      <c r="O80" s="349">
        <f>'[6]Зведена (субвенції з ОБ) '!O111</f>
        <v>0</v>
      </c>
      <c r="P80" s="349">
        <f>'[6]Зведена (субвенції з ОБ) '!P111</f>
        <v>0</v>
      </c>
      <c r="Q80" s="349">
        <f>'[6]Зведена (субвенції з ОБ) '!Q111</f>
        <v>0</v>
      </c>
      <c r="R80" s="349">
        <f>'[6]Зведена (субвенції з ОБ) '!R111</f>
        <v>0</v>
      </c>
      <c r="S80" s="349">
        <f>'[6]Зведена (субвенції з ОБ) '!S111</f>
        <v>100000</v>
      </c>
      <c r="T80" s="349">
        <f>'[6]Зведена (субвенції з ОБ) '!T111</f>
        <v>100000</v>
      </c>
      <c r="U80" s="349">
        <f>'[6]Зведена (субвенції з ОБ) '!U111</f>
        <v>0</v>
      </c>
      <c r="V80" s="349">
        <f>'[6]Зведена (субвенції з ОБ) '!V111</f>
        <v>0</v>
      </c>
      <c r="W80" s="349">
        <f>'[6]Зведена (субвенції з ОБ) '!W111</f>
        <v>100000</v>
      </c>
      <c r="X80" s="349">
        <f>'[6]Зведена (субвенції з ОБ) '!X111</f>
        <v>0</v>
      </c>
      <c r="Y80" s="349">
        <f>'[6]Зведена (субвенції з ОБ) '!Y111</f>
        <v>100000</v>
      </c>
      <c r="Z80" s="349">
        <f>'[6]Зведена (субвенції з ОБ) '!Z111</f>
        <v>0</v>
      </c>
      <c r="AA80" s="349">
        <f>'[6]Зведена (субвенції з ОБ) '!AA111</f>
        <v>0</v>
      </c>
      <c r="AB80" s="349">
        <f>'[6]Зведена (субвенції з ОБ) '!AB111</f>
        <v>100000</v>
      </c>
      <c r="AC80" s="349">
        <f>'[6]Зведена (субвенції з ОБ) '!AC111</f>
        <v>0</v>
      </c>
      <c r="AD80" s="349">
        <f>'[6]Зведена (субвенції з ОБ) '!AD111</f>
        <v>100000</v>
      </c>
      <c r="AE80" s="349">
        <f>'[6]Зведена (субвенції з ОБ) '!AE111</f>
        <v>0</v>
      </c>
      <c r="AF80" s="349">
        <f>'[6]Зведена (субвенції з ОБ) '!AF111</f>
        <v>0</v>
      </c>
      <c r="AG80" s="349">
        <f>'[6]Зведена (субвенції з ОБ) '!AG111</f>
        <v>100000</v>
      </c>
      <c r="AH80" s="349">
        <f>'[6]Зведена (субвенції з ОБ) '!AH111</f>
        <v>0</v>
      </c>
      <c r="AI80" s="349">
        <f>'[6]Зведена (субвенції з ОБ) '!AI111</f>
        <v>100000</v>
      </c>
      <c r="AJ80" s="349">
        <f>'[6]Зведена (субвенції з ОБ) '!AJ111</f>
        <v>0</v>
      </c>
      <c r="AK80" s="349">
        <f>'[6]Зведена (субвенції з ОБ) '!AK111</f>
        <v>0</v>
      </c>
      <c r="AL80" s="349">
        <f>'[6]Зведена (субвенції з ОБ) '!AL111</f>
        <v>100000</v>
      </c>
      <c r="AM80" s="349">
        <f>'[6]Зведена (субвенції з ОБ) '!AM111</f>
        <v>0</v>
      </c>
      <c r="AN80" s="349">
        <f>'[6]Зведена (субвенції з ОБ) '!AN111</f>
        <v>100000</v>
      </c>
      <c r="AO80" s="349">
        <f>'[6]Зведена (субвенції з ОБ) '!AO111</f>
        <v>0</v>
      </c>
      <c r="AP80" s="349">
        <f>'[6]Зведена (субвенції з ОБ) '!AP111</f>
        <v>0</v>
      </c>
      <c r="AQ80" s="349">
        <f>'[6]Зведена (субвенції з ОБ) '!AQ111</f>
        <v>100000</v>
      </c>
      <c r="AR80" s="349">
        <f>'[6]Зведена (субвенції з ОБ) '!AR111</f>
        <v>0</v>
      </c>
      <c r="AS80" s="349">
        <f>'[6]Зведена (субвенції з ОБ) '!AS111</f>
        <v>100000</v>
      </c>
      <c r="AT80" s="349">
        <f>'[6]Зведена (субвенції з ОБ) '!AT111</f>
        <v>0</v>
      </c>
      <c r="AU80" s="349">
        <f>'[6]Зведена (субвенції з ОБ) '!AU111</f>
        <v>0</v>
      </c>
      <c r="AV80" s="349">
        <f>'[6]Зведена (субвенції з ОБ) '!AV111</f>
        <v>100000</v>
      </c>
      <c r="AW80" s="349">
        <f>'[6]Зведена (субвенції з ОБ) '!AW111</f>
        <v>0</v>
      </c>
      <c r="AX80" s="349">
        <f>'[6]Зведена (субвенції з ОБ) '!AX111</f>
        <v>100000</v>
      </c>
      <c r="AY80" s="349">
        <f>'[6]Зведена (субвенції з ОБ) '!AY111</f>
        <v>0</v>
      </c>
      <c r="AZ80" s="349">
        <f>'[6]Зведена (субвенції з ОБ) '!AZ111</f>
        <v>0</v>
      </c>
      <c r="BA80" s="349">
        <f>'[6]Зведена (субвенції з ОБ) '!BA111</f>
        <v>100000</v>
      </c>
      <c r="BB80" s="349">
        <f>'[6]Зведена (субвенції з ОБ) '!BB111</f>
        <v>0</v>
      </c>
      <c r="BC80" s="349">
        <f>'[6]Зведена (субвенції з ОБ) '!BC111</f>
        <v>100000</v>
      </c>
      <c r="BD80" s="349">
        <f>'[6]Зведена (субвенції з ОБ) '!BD111</f>
        <v>0</v>
      </c>
      <c r="BE80" s="349">
        <f>'[6]Зведена (субвенції з ОБ) '!BE111</f>
        <v>0</v>
      </c>
      <c r="BF80" s="349">
        <f>'[6]Зведена (субвенції з ОБ) '!BF111</f>
        <v>100000</v>
      </c>
      <c r="BG80" s="349">
        <f>'[6]Зведена (субвенції з ОБ) '!BG111</f>
        <v>0</v>
      </c>
      <c r="BH80" s="349">
        <f>'[6]Зведена (субвенції з ОБ) '!BH111</f>
        <v>100000</v>
      </c>
      <c r="BI80" s="349">
        <f>'[6]Зведена (субвенції з ОБ) '!BI111</f>
        <v>0</v>
      </c>
      <c r="BJ80" s="349">
        <f>'[6]Зведена (субвенції з ОБ) '!BJ111</f>
        <v>0</v>
      </c>
      <c r="BK80" s="349">
        <f>'[6]Зведена (субвенції з ОБ) '!BK111</f>
        <v>100000</v>
      </c>
      <c r="BL80" s="349">
        <f>'[6]Зведена (субвенції з ОБ) '!BL111</f>
        <v>100000</v>
      </c>
    </row>
    <row r="81" spans="1:64" ht="32.450000000000003" customHeight="1">
      <c r="A81" s="342">
        <v>30</v>
      </c>
      <c r="B81" s="345" t="s">
        <v>890</v>
      </c>
      <c r="C81" s="337">
        <f t="shared" si="25"/>
        <v>2000000</v>
      </c>
      <c r="D81" s="351">
        <f>D82</f>
        <v>0</v>
      </c>
      <c r="E81" s="351">
        <f t="shared" ref="E81:BL81" si="32">E82</f>
        <v>0</v>
      </c>
      <c r="F81" s="351">
        <f t="shared" si="32"/>
        <v>0</v>
      </c>
      <c r="G81" s="351">
        <f t="shared" si="32"/>
        <v>0</v>
      </c>
      <c r="H81" s="351">
        <f t="shared" si="32"/>
        <v>0</v>
      </c>
      <c r="I81" s="351">
        <f t="shared" si="32"/>
        <v>0</v>
      </c>
      <c r="J81" s="351">
        <f t="shared" si="32"/>
        <v>0</v>
      </c>
      <c r="K81" s="351">
        <f t="shared" si="32"/>
        <v>0</v>
      </c>
      <c r="L81" s="351">
        <f t="shared" si="32"/>
        <v>0</v>
      </c>
      <c r="M81" s="351">
        <f t="shared" si="32"/>
        <v>0</v>
      </c>
      <c r="N81" s="351">
        <f t="shared" si="32"/>
        <v>0</v>
      </c>
      <c r="O81" s="351">
        <f t="shared" si="32"/>
        <v>0</v>
      </c>
      <c r="P81" s="351">
        <f t="shared" si="32"/>
        <v>0</v>
      </c>
      <c r="Q81" s="351">
        <f t="shared" si="32"/>
        <v>0</v>
      </c>
      <c r="R81" s="351">
        <f t="shared" si="32"/>
        <v>0</v>
      </c>
      <c r="S81" s="351">
        <f t="shared" si="32"/>
        <v>0</v>
      </c>
      <c r="T81" s="351">
        <f t="shared" si="32"/>
        <v>0</v>
      </c>
      <c r="U81" s="351">
        <f t="shared" si="32"/>
        <v>0</v>
      </c>
      <c r="V81" s="351">
        <f t="shared" si="32"/>
        <v>0</v>
      </c>
      <c r="W81" s="351">
        <f t="shared" si="32"/>
        <v>0</v>
      </c>
      <c r="X81" s="351">
        <f t="shared" si="32"/>
        <v>300000</v>
      </c>
      <c r="Y81" s="351">
        <f t="shared" si="32"/>
        <v>300000</v>
      </c>
      <c r="Z81" s="351">
        <f t="shared" si="32"/>
        <v>0</v>
      </c>
      <c r="AA81" s="351">
        <f t="shared" si="32"/>
        <v>0</v>
      </c>
      <c r="AB81" s="351">
        <f t="shared" si="32"/>
        <v>300000</v>
      </c>
      <c r="AC81" s="351">
        <f t="shared" si="32"/>
        <v>300000</v>
      </c>
      <c r="AD81" s="351">
        <f t="shared" si="32"/>
        <v>600000</v>
      </c>
      <c r="AE81" s="351">
        <f t="shared" si="32"/>
        <v>0</v>
      </c>
      <c r="AF81" s="351">
        <f t="shared" si="32"/>
        <v>0</v>
      </c>
      <c r="AG81" s="351">
        <f t="shared" si="32"/>
        <v>600000</v>
      </c>
      <c r="AH81" s="351">
        <f t="shared" si="32"/>
        <v>400000</v>
      </c>
      <c r="AI81" s="351">
        <f t="shared" si="32"/>
        <v>1000000</v>
      </c>
      <c r="AJ81" s="351">
        <f t="shared" si="32"/>
        <v>0</v>
      </c>
      <c r="AK81" s="351">
        <f t="shared" si="32"/>
        <v>0</v>
      </c>
      <c r="AL81" s="351">
        <f t="shared" si="32"/>
        <v>1000000</v>
      </c>
      <c r="AM81" s="351">
        <f t="shared" si="32"/>
        <v>1000000</v>
      </c>
      <c r="AN81" s="351">
        <f t="shared" si="32"/>
        <v>2000000</v>
      </c>
      <c r="AO81" s="351">
        <f t="shared" si="32"/>
        <v>0</v>
      </c>
      <c r="AP81" s="351">
        <f t="shared" si="32"/>
        <v>0</v>
      </c>
      <c r="AQ81" s="351">
        <f t="shared" si="32"/>
        <v>2000000</v>
      </c>
      <c r="AR81" s="351">
        <f t="shared" si="32"/>
        <v>0</v>
      </c>
      <c r="AS81" s="351">
        <f t="shared" si="32"/>
        <v>2000000</v>
      </c>
      <c r="AT81" s="351">
        <f t="shared" si="32"/>
        <v>0</v>
      </c>
      <c r="AU81" s="351">
        <f t="shared" si="32"/>
        <v>0</v>
      </c>
      <c r="AV81" s="351">
        <f t="shared" si="32"/>
        <v>2000000</v>
      </c>
      <c r="AW81" s="351">
        <f t="shared" si="32"/>
        <v>0</v>
      </c>
      <c r="AX81" s="351">
        <f t="shared" si="32"/>
        <v>2000000</v>
      </c>
      <c r="AY81" s="351">
        <f t="shared" si="32"/>
        <v>0</v>
      </c>
      <c r="AZ81" s="351">
        <f t="shared" si="32"/>
        <v>0</v>
      </c>
      <c r="BA81" s="351">
        <f t="shared" si="32"/>
        <v>2000000</v>
      </c>
      <c r="BB81" s="351">
        <f t="shared" si="32"/>
        <v>0</v>
      </c>
      <c r="BC81" s="351">
        <f t="shared" si="32"/>
        <v>2000000</v>
      </c>
      <c r="BD81" s="351">
        <f t="shared" si="32"/>
        <v>0</v>
      </c>
      <c r="BE81" s="351">
        <f t="shared" si="32"/>
        <v>0</v>
      </c>
      <c r="BF81" s="351">
        <f t="shared" si="32"/>
        <v>2000000</v>
      </c>
      <c r="BG81" s="351">
        <f t="shared" si="32"/>
        <v>0</v>
      </c>
      <c r="BH81" s="351">
        <f t="shared" si="32"/>
        <v>2000000</v>
      </c>
      <c r="BI81" s="351">
        <f t="shared" si="32"/>
        <v>0</v>
      </c>
      <c r="BJ81" s="351">
        <f t="shared" si="32"/>
        <v>0</v>
      </c>
      <c r="BK81" s="351">
        <f t="shared" si="32"/>
        <v>2000000</v>
      </c>
      <c r="BL81" s="351">
        <f t="shared" si="32"/>
        <v>2000000</v>
      </c>
    </row>
    <row r="82" spans="1:64" ht="76.150000000000006" customHeight="1">
      <c r="A82" s="343"/>
      <c r="B82" s="339" t="s">
        <v>891</v>
      </c>
      <c r="C82" s="340">
        <f t="shared" si="25"/>
        <v>2000000</v>
      </c>
      <c r="D82" s="349">
        <f>'[6]Зведена (субвенції з ОБ) '!D44</f>
        <v>0</v>
      </c>
      <c r="E82" s="349">
        <f>'[6]Зведена (субвенції з ОБ) '!E44</f>
        <v>0</v>
      </c>
      <c r="F82" s="349">
        <f>'[6]Зведена (субвенції з ОБ) '!F44</f>
        <v>0</v>
      </c>
      <c r="G82" s="349">
        <f>'[6]Зведена (субвенції з ОБ) '!G44</f>
        <v>0</v>
      </c>
      <c r="H82" s="349">
        <f>'[6]Зведена (субвенції з ОБ) '!H44</f>
        <v>0</v>
      </c>
      <c r="I82" s="349">
        <f>'[6]Зведена (субвенції з ОБ) '!I44</f>
        <v>0</v>
      </c>
      <c r="J82" s="349">
        <f>'[6]Зведена (субвенції з ОБ) '!J44</f>
        <v>0</v>
      </c>
      <c r="K82" s="349">
        <f>'[6]Зведена (субвенції з ОБ) '!K44</f>
        <v>0</v>
      </c>
      <c r="L82" s="349">
        <f>'[6]Зведена (субвенції з ОБ) '!L44</f>
        <v>0</v>
      </c>
      <c r="M82" s="349">
        <f>'[6]Зведена (субвенції з ОБ) '!M44</f>
        <v>0</v>
      </c>
      <c r="N82" s="349">
        <f>'[6]Зведена (субвенції з ОБ) '!N44</f>
        <v>0</v>
      </c>
      <c r="O82" s="349">
        <f>'[6]Зведена (субвенції з ОБ) '!O44</f>
        <v>0</v>
      </c>
      <c r="P82" s="349">
        <f>'[6]Зведена (субвенції з ОБ) '!P44</f>
        <v>0</v>
      </c>
      <c r="Q82" s="349">
        <f>'[6]Зведена (субвенції з ОБ) '!Q44</f>
        <v>0</v>
      </c>
      <c r="R82" s="349">
        <f>'[6]Зведена (субвенції з ОБ) '!R44</f>
        <v>0</v>
      </c>
      <c r="S82" s="349">
        <f>'[6]Зведена (субвенції з ОБ) '!S44</f>
        <v>0</v>
      </c>
      <c r="T82" s="349">
        <f>'[6]Зведена (субвенції з ОБ) '!T44</f>
        <v>0</v>
      </c>
      <c r="U82" s="349">
        <f>'[6]Зведена (субвенції з ОБ) '!U44</f>
        <v>0</v>
      </c>
      <c r="V82" s="349">
        <f>'[6]Зведена (субвенції з ОБ) '!V44</f>
        <v>0</v>
      </c>
      <c r="W82" s="349">
        <f>'[6]Зведена (субвенції з ОБ) '!W44</f>
        <v>0</v>
      </c>
      <c r="X82" s="349">
        <f>'[6]Зведена (субвенції з ОБ) '!X44</f>
        <v>300000</v>
      </c>
      <c r="Y82" s="349">
        <f>'[6]Зведена (субвенції з ОБ) '!Y44</f>
        <v>300000</v>
      </c>
      <c r="Z82" s="349">
        <f>'[6]Зведена (субвенції з ОБ) '!Z44</f>
        <v>0</v>
      </c>
      <c r="AA82" s="349">
        <f>'[6]Зведена (субвенції з ОБ) '!AA44</f>
        <v>0</v>
      </c>
      <c r="AB82" s="349">
        <f>'[6]Зведена (субвенції з ОБ) '!AB44</f>
        <v>300000</v>
      </c>
      <c r="AC82" s="349">
        <f>'[6]Зведена (субвенції з ОБ) '!AC44</f>
        <v>300000</v>
      </c>
      <c r="AD82" s="349">
        <f>'[6]Зведена (субвенції з ОБ) '!AD44</f>
        <v>600000</v>
      </c>
      <c r="AE82" s="349">
        <f>'[6]Зведена (субвенції з ОБ) '!AE44</f>
        <v>0</v>
      </c>
      <c r="AF82" s="349">
        <f>'[6]Зведена (субвенції з ОБ) '!AF44</f>
        <v>0</v>
      </c>
      <c r="AG82" s="349">
        <f>'[6]Зведена (субвенції з ОБ) '!AG44</f>
        <v>600000</v>
      </c>
      <c r="AH82" s="349">
        <f>'[6]Зведена (субвенції з ОБ) '!AH44</f>
        <v>400000</v>
      </c>
      <c r="AI82" s="349">
        <f>'[6]Зведена (субвенції з ОБ) '!AI44</f>
        <v>1000000</v>
      </c>
      <c r="AJ82" s="349">
        <f>'[6]Зведена (субвенції з ОБ) '!AJ44</f>
        <v>0</v>
      </c>
      <c r="AK82" s="349">
        <f>'[6]Зведена (субвенції з ОБ) '!AK44</f>
        <v>0</v>
      </c>
      <c r="AL82" s="349">
        <f>'[6]Зведена (субвенції з ОБ) '!AL44</f>
        <v>1000000</v>
      </c>
      <c r="AM82" s="349">
        <f>'[6]Зведена (субвенції з ОБ) '!AM44</f>
        <v>1000000</v>
      </c>
      <c r="AN82" s="349">
        <f>'[6]Зведена (субвенції з ОБ) '!AN44</f>
        <v>2000000</v>
      </c>
      <c r="AO82" s="349">
        <f>'[6]Зведена (субвенції з ОБ) '!AO44</f>
        <v>0</v>
      </c>
      <c r="AP82" s="349">
        <f>'[6]Зведена (субвенції з ОБ) '!AP44</f>
        <v>0</v>
      </c>
      <c r="AQ82" s="349">
        <f>'[6]Зведена (субвенції з ОБ) '!AQ44</f>
        <v>2000000</v>
      </c>
      <c r="AR82" s="349">
        <f>'[6]Зведена (субвенції з ОБ) '!AR44</f>
        <v>0</v>
      </c>
      <c r="AS82" s="349">
        <f>'[6]Зведена (субвенції з ОБ) '!AS44</f>
        <v>2000000</v>
      </c>
      <c r="AT82" s="349">
        <f>'[6]Зведена (субвенції з ОБ) '!AT44</f>
        <v>0</v>
      </c>
      <c r="AU82" s="349">
        <f>'[6]Зведена (субвенції з ОБ) '!AU44</f>
        <v>0</v>
      </c>
      <c r="AV82" s="349">
        <f>'[6]Зведена (субвенції з ОБ) '!AV44</f>
        <v>2000000</v>
      </c>
      <c r="AW82" s="349">
        <f>'[6]Зведена (субвенції з ОБ) '!AW44</f>
        <v>0</v>
      </c>
      <c r="AX82" s="349">
        <f>'[6]Зведена (субвенції з ОБ) '!AX44</f>
        <v>2000000</v>
      </c>
      <c r="AY82" s="349">
        <f>'[6]Зведена (субвенції з ОБ) '!AY44</f>
        <v>0</v>
      </c>
      <c r="AZ82" s="349">
        <f>'[6]Зведена (субвенції з ОБ) '!AZ44</f>
        <v>0</v>
      </c>
      <c r="BA82" s="349">
        <f>'[6]Зведена (субвенції з ОБ) '!BA44</f>
        <v>2000000</v>
      </c>
      <c r="BB82" s="349">
        <f>'[6]Зведена (субвенції з ОБ) '!BB44</f>
        <v>0</v>
      </c>
      <c r="BC82" s="349">
        <f>'[6]Зведена (субвенції з ОБ) '!BC44</f>
        <v>2000000</v>
      </c>
      <c r="BD82" s="349">
        <f>'[6]Зведена (субвенції з ОБ) '!BD44</f>
        <v>0</v>
      </c>
      <c r="BE82" s="349">
        <f>'[6]Зведена (субвенції з ОБ) '!BE44</f>
        <v>0</v>
      </c>
      <c r="BF82" s="349">
        <f>'[6]Зведена (субвенції з ОБ) '!BF44</f>
        <v>2000000</v>
      </c>
      <c r="BG82" s="349">
        <f>'[6]Зведена (субвенції з ОБ) '!BG44</f>
        <v>0</v>
      </c>
      <c r="BH82" s="349">
        <f>'[6]Зведена (субвенції з ОБ) '!BH44</f>
        <v>2000000</v>
      </c>
      <c r="BI82" s="349">
        <f>'[6]Зведена (субвенції з ОБ) '!BI44</f>
        <v>0</v>
      </c>
      <c r="BJ82" s="349">
        <f>'[6]Зведена (субвенції з ОБ) '!BJ44</f>
        <v>0</v>
      </c>
      <c r="BK82" s="349">
        <f>'[6]Зведена (субвенції з ОБ) '!BK44</f>
        <v>2000000</v>
      </c>
      <c r="BL82" s="349">
        <f>'[6]Зведена (субвенції з ОБ) '!BL44</f>
        <v>2000000</v>
      </c>
    </row>
    <row r="83" spans="1:64" ht="34.15" customHeight="1">
      <c r="A83" s="342">
        <v>31</v>
      </c>
      <c r="B83" s="354" t="s">
        <v>892</v>
      </c>
      <c r="C83" s="337">
        <f t="shared" si="25"/>
        <v>3962200</v>
      </c>
      <c r="D83" s="347">
        <f>D84+D85+D86</f>
        <v>70000</v>
      </c>
      <c r="E83" s="347">
        <f t="shared" ref="E83:BL83" si="33">E84+E85+E86</f>
        <v>70000</v>
      </c>
      <c r="F83" s="347">
        <f t="shared" si="33"/>
        <v>0</v>
      </c>
      <c r="G83" s="347">
        <f t="shared" si="33"/>
        <v>0</v>
      </c>
      <c r="H83" s="347">
        <f t="shared" si="33"/>
        <v>70000</v>
      </c>
      <c r="I83" s="347">
        <f t="shared" si="33"/>
        <v>70000</v>
      </c>
      <c r="J83" s="347">
        <f t="shared" si="33"/>
        <v>140000</v>
      </c>
      <c r="K83" s="347">
        <f t="shared" si="33"/>
        <v>0</v>
      </c>
      <c r="L83" s="347">
        <f t="shared" si="33"/>
        <v>0</v>
      </c>
      <c r="M83" s="347">
        <f t="shared" si="33"/>
        <v>140000</v>
      </c>
      <c r="N83" s="347">
        <f t="shared" si="33"/>
        <v>354100</v>
      </c>
      <c r="O83" s="347">
        <f t="shared" si="33"/>
        <v>494100</v>
      </c>
      <c r="P83" s="347">
        <f t="shared" si="33"/>
        <v>0</v>
      </c>
      <c r="Q83" s="347">
        <f t="shared" si="33"/>
        <v>0</v>
      </c>
      <c r="R83" s="347">
        <f t="shared" si="33"/>
        <v>494100</v>
      </c>
      <c r="S83" s="347">
        <f t="shared" si="33"/>
        <v>104800</v>
      </c>
      <c r="T83" s="347">
        <f t="shared" si="33"/>
        <v>598900</v>
      </c>
      <c r="U83" s="347">
        <f t="shared" si="33"/>
        <v>598900</v>
      </c>
      <c r="V83" s="347">
        <f t="shared" si="33"/>
        <v>598900</v>
      </c>
      <c r="W83" s="347">
        <f t="shared" si="33"/>
        <v>0</v>
      </c>
      <c r="X83" s="347">
        <f t="shared" si="33"/>
        <v>674400</v>
      </c>
      <c r="Y83" s="347">
        <f t="shared" si="33"/>
        <v>1273300</v>
      </c>
      <c r="Z83" s="347">
        <f t="shared" si="33"/>
        <v>674400</v>
      </c>
      <c r="AA83" s="347">
        <f t="shared" si="33"/>
        <v>1273300</v>
      </c>
      <c r="AB83" s="347">
        <f t="shared" si="33"/>
        <v>0</v>
      </c>
      <c r="AC83" s="347">
        <f t="shared" si="33"/>
        <v>569600</v>
      </c>
      <c r="AD83" s="347">
        <f t="shared" si="33"/>
        <v>1842900</v>
      </c>
      <c r="AE83" s="347">
        <f t="shared" si="33"/>
        <v>369600</v>
      </c>
      <c r="AF83" s="347">
        <f t="shared" si="33"/>
        <v>1642900</v>
      </c>
      <c r="AG83" s="347">
        <f t="shared" si="33"/>
        <v>200000</v>
      </c>
      <c r="AH83" s="347">
        <f t="shared" si="33"/>
        <v>1055600</v>
      </c>
      <c r="AI83" s="347">
        <f t="shared" si="33"/>
        <v>2898500</v>
      </c>
      <c r="AJ83" s="347">
        <f t="shared" si="33"/>
        <v>0</v>
      </c>
      <c r="AK83" s="347">
        <f t="shared" si="33"/>
        <v>1642900</v>
      </c>
      <c r="AL83" s="347">
        <f t="shared" si="33"/>
        <v>1255600</v>
      </c>
      <c r="AM83" s="347">
        <f t="shared" si="33"/>
        <v>1063700</v>
      </c>
      <c r="AN83" s="347">
        <f t="shared" si="33"/>
        <v>3962200</v>
      </c>
      <c r="AO83" s="347">
        <f t="shared" si="33"/>
        <v>0</v>
      </c>
      <c r="AP83" s="347">
        <f t="shared" si="33"/>
        <v>1642900</v>
      </c>
      <c r="AQ83" s="347">
        <f t="shared" si="33"/>
        <v>2319300</v>
      </c>
      <c r="AR83" s="347">
        <f t="shared" si="33"/>
        <v>0</v>
      </c>
      <c r="AS83" s="347">
        <f t="shared" si="33"/>
        <v>3962200</v>
      </c>
      <c r="AT83" s="347">
        <f t="shared" si="33"/>
        <v>0</v>
      </c>
      <c r="AU83" s="347">
        <f t="shared" si="33"/>
        <v>1642900</v>
      </c>
      <c r="AV83" s="347">
        <f t="shared" si="33"/>
        <v>2319300</v>
      </c>
      <c r="AW83" s="347">
        <f t="shared" si="33"/>
        <v>0</v>
      </c>
      <c r="AX83" s="347">
        <f t="shared" si="33"/>
        <v>3962200</v>
      </c>
      <c r="AY83" s="347">
        <f t="shared" si="33"/>
        <v>0</v>
      </c>
      <c r="AZ83" s="347">
        <f t="shared" si="33"/>
        <v>1642900</v>
      </c>
      <c r="BA83" s="347">
        <f t="shared" si="33"/>
        <v>2319300</v>
      </c>
      <c r="BB83" s="347">
        <f t="shared" si="33"/>
        <v>0</v>
      </c>
      <c r="BC83" s="347">
        <f t="shared" si="33"/>
        <v>3962200</v>
      </c>
      <c r="BD83" s="347">
        <f t="shared" si="33"/>
        <v>0</v>
      </c>
      <c r="BE83" s="347">
        <f t="shared" si="33"/>
        <v>1642900</v>
      </c>
      <c r="BF83" s="347">
        <f t="shared" si="33"/>
        <v>2319300</v>
      </c>
      <c r="BG83" s="347">
        <f t="shared" si="33"/>
        <v>0</v>
      </c>
      <c r="BH83" s="347">
        <f t="shared" si="33"/>
        <v>3962200</v>
      </c>
      <c r="BI83" s="347">
        <f t="shared" si="33"/>
        <v>0</v>
      </c>
      <c r="BJ83" s="347">
        <f t="shared" si="33"/>
        <v>1642900</v>
      </c>
      <c r="BK83" s="347">
        <f t="shared" si="33"/>
        <v>2319300</v>
      </c>
      <c r="BL83" s="347">
        <f t="shared" si="33"/>
        <v>3962200</v>
      </c>
    </row>
    <row r="84" spans="1:64" ht="49.15" customHeight="1">
      <c r="A84" s="343"/>
      <c r="B84" s="339" t="s">
        <v>893</v>
      </c>
      <c r="C84" s="340">
        <f t="shared" si="25"/>
        <v>1762200</v>
      </c>
      <c r="D84" s="349">
        <f>'[6]Зведена (субвенції з ОБ) '!D78</f>
        <v>70000</v>
      </c>
      <c r="E84" s="349">
        <f>'[6]Зведена (субвенції з ОБ) '!E78</f>
        <v>70000</v>
      </c>
      <c r="F84" s="349">
        <f>'[6]Зведена (субвенції з ОБ) '!F78</f>
        <v>0</v>
      </c>
      <c r="G84" s="349">
        <f>'[6]Зведена (субвенції з ОБ) '!G78</f>
        <v>0</v>
      </c>
      <c r="H84" s="349">
        <f>'[6]Зведена (субвенції з ОБ) '!H78</f>
        <v>70000</v>
      </c>
      <c r="I84" s="349">
        <f>'[6]Зведена (субвенції з ОБ) '!I78</f>
        <v>70000</v>
      </c>
      <c r="J84" s="349">
        <f>'[6]Зведена (субвенції з ОБ) '!J78</f>
        <v>140000</v>
      </c>
      <c r="K84" s="349">
        <f>'[6]Зведена (субвенції з ОБ) '!K78</f>
        <v>0</v>
      </c>
      <c r="L84" s="349">
        <f>'[6]Зведена (субвенції з ОБ) '!L78</f>
        <v>0</v>
      </c>
      <c r="M84" s="349">
        <f>'[6]Зведена (субвенції з ОБ) '!M78</f>
        <v>140000</v>
      </c>
      <c r="N84" s="349">
        <f>'[6]Зведена (субвенції з ОБ) '!N78</f>
        <v>354100</v>
      </c>
      <c r="O84" s="349">
        <f>'[6]Зведена (субвенції з ОБ) '!O78</f>
        <v>494100</v>
      </c>
      <c r="P84" s="349">
        <f>'[6]Зведена (субвенції з ОБ) '!P78</f>
        <v>0</v>
      </c>
      <c r="Q84" s="349">
        <f>'[6]Зведена (субвенції з ОБ) '!Q78</f>
        <v>0</v>
      </c>
      <c r="R84" s="349">
        <f>'[6]Зведена (субвенції з ОБ) '!R78</f>
        <v>494100</v>
      </c>
      <c r="S84" s="349">
        <f>'[6]Зведена (субвенції з ОБ) '!S78</f>
        <v>104800</v>
      </c>
      <c r="T84" s="349">
        <f>'[6]Зведена (субвенції з ОБ) '!T78</f>
        <v>598900</v>
      </c>
      <c r="U84" s="349">
        <f>'[6]Зведена (субвенції з ОБ) '!U78</f>
        <v>598900</v>
      </c>
      <c r="V84" s="349">
        <f>'[6]Зведена (субвенції з ОБ) '!V78</f>
        <v>598900</v>
      </c>
      <c r="W84" s="349">
        <f>'[6]Зведена (субвенції з ОБ) '!W78</f>
        <v>0</v>
      </c>
      <c r="X84" s="349">
        <f>'[6]Зведена (субвенції з ОБ) '!X78</f>
        <v>374400</v>
      </c>
      <c r="Y84" s="349">
        <f>'[6]Зведена (субвенції з ОБ) '!Y78</f>
        <v>973300</v>
      </c>
      <c r="Z84" s="349">
        <f>'[6]Зведена (субвенції з ОБ) '!Z78</f>
        <v>374400</v>
      </c>
      <c r="AA84" s="349">
        <f>'[6]Зведена (субвенції з ОБ) '!AA78</f>
        <v>973300</v>
      </c>
      <c r="AB84" s="349">
        <f>'[6]Зведена (субвенції з ОБ) '!AB78</f>
        <v>0</v>
      </c>
      <c r="AC84" s="349">
        <f>'[6]Зведена (субвенції з ОБ) '!AC78</f>
        <v>69600</v>
      </c>
      <c r="AD84" s="349">
        <f>'[6]Зведена (субвенції з ОБ) '!AD78</f>
        <v>1042900</v>
      </c>
      <c r="AE84" s="349">
        <f>'[6]Зведена (субвенції з ОБ) '!AE78</f>
        <v>69600</v>
      </c>
      <c r="AF84" s="349">
        <f>'[6]Зведена (субвенції з ОБ) '!AF78</f>
        <v>1042900</v>
      </c>
      <c r="AG84" s="349">
        <f>'[6]Зведена (субвенції з ОБ) '!AG78</f>
        <v>0</v>
      </c>
      <c r="AH84" s="356">
        <f>'[6]Зведена (субвенції з ОБ) '!AH78</f>
        <v>155600</v>
      </c>
      <c r="AI84" s="356">
        <f>'[6]Зведена (субвенції з ОБ) '!AI78</f>
        <v>1198500</v>
      </c>
      <c r="AJ84" s="356">
        <f>'[6]Зведена (субвенції з ОБ) '!AJ78</f>
        <v>0</v>
      </c>
      <c r="AK84" s="356">
        <f>'[6]Зведена (субвенції з ОБ) '!AK78</f>
        <v>1042900</v>
      </c>
      <c r="AL84" s="356">
        <f>'[6]Зведена (субвенції з ОБ) '!AL78</f>
        <v>155600</v>
      </c>
      <c r="AM84" s="356">
        <f>'[6]Зведена (субвенції з ОБ) '!AM78</f>
        <v>563700</v>
      </c>
      <c r="AN84" s="356">
        <f>'[6]Зведена (субвенції з ОБ) '!AN78</f>
        <v>1762200</v>
      </c>
      <c r="AO84" s="356">
        <f>'[6]Зведена (субвенції з ОБ) '!AO78</f>
        <v>0</v>
      </c>
      <c r="AP84" s="356">
        <f>'[6]Зведена (субвенції з ОБ) '!AP78</f>
        <v>1042900</v>
      </c>
      <c r="AQ84" s="356">
        <f>'[6]Зведена (субвенції з ОБ) '!AQ78</f>
        <v>719300</v>
      </c>
      <c r="AR84" s="356">
        <f>'[6]Зведена (субвенції з ОБ) '!AR78</f>
        <v>0</v>
      </c>
      <c r="AS84" s="356">
        <f>'[6]Зведена (субвенції з ОБ) '!AS78</f>
        <v>1762200</v>
      </c>
      <c r="AT84" s="356">
        <f>'[6]Зведена (субвенції з ОБ) '!AT78</f>
        <v>0</v>
      </c>
      <c r="AU84" s="356">
        <f>'[6]Зведена (субвенції з ОБ) '!AU78</f>
        <v>1042900</v>
      </c>
      <c r="AV84" s="356">
        <f>'[6]Зведена (субвенції з ОБ) '!AV78</f>
        <v>719300</v>
      </c>
      <c r="AW84" s="356">
        <f>'[6]Зведена (субвенції з ОБ) '!AW78</f>
        <v>0</v>
      </c>
      <c r="AX84" s="356">
        <f>'[6]Зведена (субвенції з ОБ) '!AX78</f>
        <v>1762200</v>
      </c>
      <c r="AY84" s="356">
        <f>'[6]Зведена (субвенції з ОБ) '!AY78</f>
        <v>0</v>
      </c>
      <c r="AZ84" s="356">
        <f>'[6]Зведена (субвенції з ОБ) '!AZ78</f>
        <v>1042900</v>
      </c>
      <c r="BA84" s="356">
        <f>'[6]Зведена (субвенції з ОБ) '!BA78</f>
        <v>719300</v>
      </c>
      <c r="BB84" s="356">
        <f>'[6]Зведена (субвенції з ОБ) '!BB78</f>
        <v>0</v>
      </c>
      <c r="BC84" s="356">
        <f>'[6]Зведена (субвенції з ОБ) '!BC78</f>
        <v>1762200</v>
      </c>
      <c r="BD84" s="356">
        <f>'[6]Зведена (субвенції з ОБ) '!BD78</f>
        <v>0</v>
      </c>
      <c r="BE84" s="356">
        <f>'[6]Зведена (субвенції з ОБ) '!BE78</f>
        <v>1042900</v>
      </c>
      <c r="BF84" s="356">
        <f>'[6]Зведена (субвенції з ОБ) '!BF78</f>
        <v>719300</v>
      </c>
      <c r="BG84" s="356">
        <f>'[6]Зведена (субвенції з ОБ) '!BG78</f>
        <v>0</v>
      </c>
      <c r="BH84" s="356">
        <f>'[6]Зведена (субвенції з ОБ) '!BH78</f>
        <v>1762200</v>
      </c>
      <c r="BI84" s="356">
        <f>'[6]Зведена (субвенції з ОБ) '!BI78</f>
        <v>0</v>
      </c>
      <c r="BJ84" s="356">
        <f>'[6]Зведена (субвенції з ОБ) '!BJ78</f>
        <v>1042900</v>
      </c>
      <c r="BK84" s="356">
        <f>'[6]Зведена (субвенції з ОБ) '!BK78</f>
        <v>719300</v>
      </c>
      <c r="BL84" s="356">
        <f>'[6]Зведена (субвенції з ОБ) '!BL78</f>
        <v>1762200</v>
      </c>
    </row>
    <row r="85" spans="1:64" ht="63.6" customHeight="1">
      <c r="A85" s="343"/>
      <c r="B85" s="339" t="s">
        <v>894</v>
      </c>
      <c r="C85" s="340">
        <f t="shared" si="25"/>
        <v>2000000</v>
      </c>
      <c r="D85" s="349">
        <f>'[6]Зведена (субвенції з ОБ) '!D70</f>
        <v>0</v>
      </c>
      <c r="E85" s="349">
        <f>'[6]Зведена (субвенції з ОБ) '!E70</f>
        <v>0</v>
      </c>
      <c r="F85" s="349">
        <f>'[6]Зведена (субвенції з ОБ) '!F70</f>
        <v>0</v>
      </c>
      <c r="G85" s="349">
        <f>'[6]Зведена (субвенції з ОБ) '!G70</f>
        <v>0</v>
      </c>
      <c r="H85" s="349">
        <f>'[6]Зведена (субвенції з ОБ) '!H70</f>
        <v>0</v>
      </c>
      <c r="I85" s="349">
        <f>'[6]Зведена (субвенції з ОБ) '!I70</f>
        <v>0</v>
      </c>
      <c r="J85" s="349">
        <f>'[6]Зведена (субвенції з ОБ) '!J70</f>
        <v>0</v>
      </c>
      <c r="K85" s="349">
        <f>'[6]Зведена (субвенції з ОБ) '!K70</f>
        <v>0</v>
      </c>
      <c r="L85" s="349">
        <f>'[6]Зведена (субвенції з ОБ) '!L70</f>
        <v>0</v>
      </c>
      <c r="M85" s="349">
        <f>'[6]Зведена (субвенції з ОБ) '!M70</f>
        <v>0</v>
      </c>
      <c r="N85" s="349">
        <f>'[6]Зведена (субвенції з ОБ) '!N70</f>
        <v>0</v>
      </c>
      <c r="O85" s="349">
        <f>'[6]Зведена (субвенції з ОБ) '!O70</f>
        <v>0</v>
      </c>
      <c r="P85" s="349">
        <f>'[6]Зведена (субвенції з ОБ) '!P70</f>
        <v>0</v>
      </c>
      <c r="Q85" s="349">
        <f>'[6]Зведена (субвенції з ОБ) '!Q70</f>
        <v>0</v>
      </c>
      <c r="R85" s="349">
        <f>'[6]Зведена (субвенції з ОБ) '!R70</f>
        <v>0</v>
      </c>
      <c r="S85" s="349">
        <f>'[6]Зведена (субвенції з ОБ) '!S70</f>
        <v>0</v>
      </c>
      <c r="T85" s="349">
        <f>'[6]Зведена (субвенції з ОБ) '!T70</f>
        <v>0</v>
      </c>
      <c r="U85" s="349">
        <f>'[6]Зведена (субвенції з ОБ) '!U70</f>
        <v>0</v>
      </c>
      <c r="V85" s="349">
        <f>'[6]Зведена (субвенції з ОБ) '!V70</f>
        <v>0</v>
      </c>
      <c r="W85" s="349">
        <f>'[6]Зведена (субвенції з ОБ) '!W70</f>
        <v>0</v>
      </c>
      <c r="X85" s="349">
        <f>'[6]Зведена (субвенції з ОБ) '!X70</f>
        <v>300000</v>
      </c>
      <c r="Y85" s="349">
        <f>'[6]Зведена (субвенції з ОБ) '!Y70</f>
        <v>300000</v>
      </c>
      <c r="Z85" s="349">
        <f>'[6]Зведена (субвенції з ОБ) '!Z70</f>
        <v>300000</v>
      </c>
      <c r="AA85" s="349">
        <f>'[6]Зведена (субвенції з ОБ) '!AA70</f>
        <v>300000</v>
      </c>
      <c r="AB85" s="349">
        <f>'[6]Зведена (субвенції з ОБ) '!AB70</f>
        <v>0</v>
      </c>
      <c r="AC85" s="349">
        <f>'[6]Зведена (субвенції з ОБ) '!AC70</f>
        <v>300000</v>
      </c>
      <c r="AD85" s="349">
        <f>'[6]Зведена (субвенції з ОБ) '!AD70</f>
        <v>600000</v>
      </c>
      <c r="AE85" s="349">
        <f>'[6]Зведена (субвенції з ОБ) '!AE70</f>
        <v>300000</v>
      </c>
      <c r="AF85" s="349">
        <f>'[6]Зведена (субвенції з ОБ) '!AF70</f>
        <v>600000</v>
      </c>
      <c r="AG85" s="349">
        <f>'[6]Зведена (субвенції з ОБ) '!AG70</f>
        <v>0</v>
      </c>
      <c r="AH85" s="356">
        <f>'[6]Зведена (субвенції з ОБ) '!AH70</f>
        <v>900000</v>
      </c>
      <c r="AI85" s="356">
        <f>'[6]Зведена (субвенції з ОБ) '!AI70</f>
        <v>1500000</v>
      </c>
      <c r="AJ85" s="356">
        <f>'[6]Зведена (субвенції з ОБ) '!AJ70</f>
        <v>0</v>
      </c>
      <c r="AK85" s="356">
        <f>'[6]Зведена (субвенції з ОБ) '!AK70</f>
        <v>600000</v>
      </c>
      <c r="AL85" s="356">
        <f>'[6]Зведена (субвенції з ОБ) '!AL70</f>
        <v>900000</v>
      </c>
      <c r="AM85" s="356">
        <f>'[6]Зведена (субвенції з ОБ) '!AM70</f>
        <v>500000</v>
      </c>
      <c r="AN85" s="356">
        <f>'[6]Зведена (субвенції з ОБ) '!AN70</f>
        <v>2000000</v>
      </c>
      <c r="AO85" s="356">
        <f>'[6]Зведена (субвенції з ОБ) '!AO70</f>
        <v>0</v>
      </c>
      <c r="AP85" s="356">
        <f>'[6]Зведена (субвенції з ОБ) '!AP70</f>
        <v>600000</v>
      </c>
      <c r="AQ85" s="356">
        <f>'[6]Зведена (субвенції з ОБ) '!AQ70</f>
        <v>1400000</v>
      </c>
      <c r="AR85" s="356">
        <f>'[6]Зведена (субвенції з ОБ) '!AR70</f>
        <v>0</v>
      </c>
      <c r="AS85" s="356">
        <f>'[6]Зведена (субвенції з ОБ) '!AS70</f>
        <v>2000000</v>
      </c>
      <c r="AT85" s="356">
        <f>'[6]Зведена (субвенції з ОБ) '!AT70</f>
        <v>0</v>
      </c>
      <c r="AU85" s="356">
        <f>'[6]Зведена (субвенції з ОБ) '!AU70</f>
        <v>600000</v>
      </c>
      <c r="AV85" s="356">
        <f>'[6]Зведена (субвенції з ОБ) '!AV70</f>
        <v>1400000</v>
      </c>
      <c r="AW85" s="356">
        <f>'[6]Зведена (субвенції з ОБ) '!AW70</f>
        <v>0</v>
      </c>
      <c r="AX85" s="356">
        <f>'[6]Зведена (субвенції з ОБ) '!AX70</f>
        <v>2000000</v>
      </c>
      <c r="AY85" s="356">
        <f>'[6]Зведена (субвенції з ОБ) '!AY70</f>
        <v>0</v>
      </c>
      <c r="AZ85" s="356">
        <f>'[6]Зведена (субвенції з ОБ) '!AZ70</f>
        <v>600000</v>
      </c>
      <c r="BA85" s="356">
        <f>'[6]Зведена (субвенції з ОБ) '!BA70</f>
        <v>1400000</v>
      </c>
      <c r="BB85" s="356">
        <f>'[6]Зведена (субвенції з ОБ) '!BB70</f>
        <v>0</v>
      </c>
      <c r="BC85" s="356">
        <f>'[6]Зведена (субвенції з ОБ) '!BC70</f>
        <v>2000000</v>
      </c>
      <c r="BD85" s="356">
        <f>'[6]Зведена (субвенції з ОБ) '!BD70</f>
        <v>0</v>
      </c>
      <c r="BE85" s="356">
        <f>'[6]Зведена (субвенції з ОБ) '!BE70</f>
        <v>600000</v>
      </c>
      <c r="BF85" s="356">
        <f>'[6]Зведена (субвенції з ОБ) '!BF70</f>
        <v>1400000</v>
      </c>
      <c r="BG85" s="356">
        <f>'[6]Зведена (субвенції з ОБ) '!BG70</f>
        <v>0</v>
      </c>
      <c r="BH85" s="356">
        <f>'[6]Зведена (субвенції з ОБ) '!BH70</f>
        <v>2000000</v>
      </c>
      <c r="BI85" s="356">
        <f>'[6]Зведена (субвенції з ОБ) '!BI70</f>
        <v>0</v>
      </c>
      <c r="BJ85" s="356">
        <f>'[6]Зведена (субвенції з ОБ) '!BJ70</f>
        <v>600000</v>
      </c>
      <c r="BK85" s="356">
        <f>'[6]Зведена (субвенції з ОБ) '!BK70</f>
        <v>1400000</v>
      </c>
      <c r="BL85" s="356">
        <f>'[6]Зведена (субвенції з ОБ) '!BL70</f>
        <v>2000000</v>
      </c>
    </row>
    <row r="86" spans="1:64" ht="86.45" customHeight="1">
      <c r="A86" s="343"/>
      <c r="B86" s="339" t="s">
        <v>895</v>
      </c>
      <c r="C86" s="340">
        <f t="shared" si="25"/>
        <v>200000</v>
      </c>
      <c r="D86" s="349">
        <f>'[6]Зведена (субвенції з ОБ) '!D71</f>
        <v>0</v>
      </c>
      <c r="E86" s="349">
        <f>'[6]Зведена (субвенції з ОБ) '!E71</f>
        <v>0</v>
      </c>
      <c r="F86" s="349">
        <f>'[6]Зведена (субвенції з ОБ) '!F71</f>
        <v>0</v>
      </c>
      <c r="G86" s="349">
        <f>'[6]Зведена (субвенції з ОБ) '!G71</f>
        <v>0</v>
      </c>
      <c r="H86" s="349">
        <f>'[6]Зведена (субвенції з ОБ) '!H71</f>
        <v>0</v>
      </c>
      <c r="I86" s="349">
        <f>'[6]Зведена (субвенції з ОБ) '!I71</f>
        <v>0</v>
      </c>
      <c r="J86" s="349">
        <f>'[6]Зведена (субвенції з ОБ) '!J71</f>
        <v>0</v>
      </c>
      <c r="K86" s="349">
        <f>'[6]Зведена (субвенції з ОБ) '!K71</f>
        <v>0</v>
      </c>
      <c r="L86" s="349">
        <f>'[6]Зведена (субвенції з ОБ) '!L71</f>
        <v>0</v>
      </c>
      <c r="M86" s="349">
        <f>'[6]Зведена (субвенції з ОБ) '!M71</f>
        <v>0</v>
      </c>
      <c r="N86" s="349">
        <f>'[6]Зведена (субвенції з ОБ) '!N71</f>
        <v>0</v>
      </c>
      <c r="O86" s="349">
        <f>'[6]Зведена (субвенції з ОБ) '!O71</f>
        <v>0</v>
      </c>
      <c r="P86" s="349">
        <f>'[6]Зведена (субвенції з ОБ) '!P71</f>
        <v>0</v>
      </c>
      <c r="Q86" s="349">
        <f>'[6]Зведена (субвенції з ОБ) '!Q71</f>
        <v>0</v>
      </c>
      <c r="R86" s="349">
        <f>'[6]Зведена (субвенції з ОБ) '!R71</f>
        <v>0</v>
      </c>
      <c r="S86" s="349">
        <f>'[6]Зведена (субвенції з ОБ) '!S71</f>
        <v>0</v>
      </c>
      <c r="T86" s="349">
        <f>'[6]Зведена (субвенції з ОБ) '!T71</f>
        <v>0</v>
      </c>
      <c r="U86" s="349">
        <f>'[6]Зведена (субвенції з ОБ) '!U71</f>
        <v>0</v>
      </c>
      <c r="V86" s="349">
        <f>'[6]Зведена (субвенції з ОБ) '!V71</f>
        <v>0</v>
      </c>
      <c r="W86" s="349">
        <f>'[6]Зведена (субвенції з ОБ) '!W71</f>
        <v>0</v>
      </c>
      <c r="X86" s="349">
        <f>'[6]Зведена (субвенції з ОБ) '!X71</f>
        <v>0</v>
      </c>
      <c r="Y86" s="349">
        <f>'[6]Зведена (субвенції з ОБ) '!Y71</f>
        <v>0</v>
      </c>
      <c r="Z86" s="349">
        <f>'[6]Зведена (субвенції з ОБ) '!Z71</f>
        <v>0</v>
      </c>
      <c r="AA86" s="349">
        <f>'[6]Зведена (субвенції з ОБ) '!AA71</f>
        <v>0</v>
      </c>
      <c r="AB86" s="349">
        <f>'[6]Зведена (субвенції з ОБ) '!AB71</f>
        <v>0</v>
      </c>
      <c r="AC86" s="349">
        <f>'[6]Зведена (субвенції з ОБ) '!AC71</f>
        <v>200000</v>
      </c>
      <c r="AD86" s="349">
        <f>'[6]Зведена (субвенції з ОБ) '!AD71</f>
        <v>200000</v>
      </c>
      <c r="AE86" s="349">
        <f>'[6]Зведена (субвенції з ОБ) '!AE71</f>
        <v>0</v>
      </c>
      <c r="AF86" s="349">
        <f>'[6]Зведена (субвенції з ОБ) '!AF71</f>
        <v>0</v>
      </c>
      <c r="AG86" s="349">
        <f>'[6]Зведена (субвенції з ОБ) '!AG71</f>
        <v>200000</v>
      </c>
      <c r="AH86" s="356">
        <f>'[6]Зведена (субвенції з ОБ) '!AH71</f>
        <v>0</v>
      </c>
      <c r="AI86" s="356">
        <f>'[6]Зведена (субвенції з ОБ) '!AI71</f>
        <v>200000</v>
      </c>
      <c r="AJ86" s="356">
        <f>'[6]Зведена (субвенції з ОБ) '!AJ71</f>
        <v>0</v>
      </c>
      <c r="AK86" s="356">
        <f>'[6]Зведена (субвенції з ОБ) '!AK71</f>
        <v>0</v>
      </c>
      <c r="AL86" s="356">
        <f>'[6]Зведена (субвенції з ОБ) '!AL71</f>
        <v>200000</v>
      </c>
      <c r="AM86" s="356">
        <f>'[6]Зведена (субвенції з ОБ) '!AM71</f>
        <v>0</v>
      </c>
      <c r="AN86" s="356">
        <f>'[6]Зведена (субвенції з ОБ) '!AN71</f>
        <v>200000</v>
      </c>
      <c r="AO86" s="356">
        <f>'[6]Зведена (субвенції з ОБ) '!AO71</f>
        <v>0</v>
      </c>
      <c r="AP86" s="356">
        <f>'[6]Зведена (субвенції з ОБ) '!AP71</f>
        <v>0</v>
      </c>
      <c r="AQ86" s="356">
        <f>'[6]Зведена (субвенції з ОБ) '!AQ71</f>
        <v>200000</v>
      </c>
      <c r="AR86" s="356">
        <f>'[6]Зведена (субвенції з ОБ) '!AR71</f>
        <v>0</v>
      </c>
      <c r="AS86" s="356">
        <f>'[6]Зведена (субвенції з ОБ) '!AS71</f>
        <v>200000</v>
      </c>
      <c r="AT86" s="356">
        <f>'[6]Зведена (субвенції з ОБ) '!AT71</f>
        <v>0</v>
      </c>
      <c r="AU86" s="356">
        <f>'[6]Зведена (субвенції з ОБ) '!AU71</f>
        <v>0</v>
      </c>
      <c r="AV86" s="356">
        <f>'[6]Зведена (субвенції з ОБ) '!AV71</f>
        <v>200000</v>
      </c>
      <c r="AW86" s="356">
        <f>'[6]Зведена (субвенції з ОБ) '!AW71</f>
        <v>0</v>
      </c>
      <c r="AX86" s="356">
        <f>'[6]Зведена (субвенції з ОБ) '!AX71</f>
        <v>200000</v>
      </c>
      <c r="AY86" s="356">
        <f>'[6]Зведена (субвенції з ОБ) '!AY71</f>
        <v>0</v>
      </c>
      <c r="AZ86" s="356">
        <f>'[6]Зведена (субвенції з ОБ) '!AZ71</f>
        <v>0</v>
      </c>
      <c r="BA86" s="356">
        <f>'[6]Зведена (субвенції з ОБ) '!BA71</f>
        <v>200000</v>
      </c>
      <c r="BB86" s="356">
        <f>'[6]Зведена (субвенції з ОБ) '!BB71</f>
        <v>0</v>
      </c>
      <c r="BC86" s="356">
        <f>'[6]Зведена (субвенції з ОБ) '!BC71</f>
        <v>200000</v>
      </c>
      <c r="BD86" s="356">
        <f>'[6]Зведена (субвенції з ОБ) '!BD71</f>
        <v>0</v>
      </c>
      <c r="BE86" s="356">
        <f>'[6]Зведена (субвенції з ОБ) '!BE71</f>
        <v>0</v>
      </c>
      <c r="BF86" s="356">
        <f>'[6]Зведена (субвенції з ОБ) '!BF71</f>
        <v>200000</v>
      </c>
      <c r="BG86" s="356">
        <f>'[6]Зведена (субвенції з ОБ) '!BG71</f>
        <v>0</v>
      </c>
      <c r="BH86" s="356">
        <f>'[6]Зведена (субвенції з ОБ) '!BH71</f>
        <v>200000</v>
      </c>
      <c r="BI86" s="356">
        <f>'[6]Зведена (субвенції з ОБ) '!BI71</f>
        <v>0</v>
      </c>
      <c r="BJ86" s="356">
        <f>'[6]Зведена (субвенції з ОБ) '!BJ71</f>
        <v>0</v>
      </c>
      <c r="BK86" s="356">
        <f>'[6]Зведена (субвенції з ОБ) '!BK71</f>
        <v>200000</v>
      </c>
      <c r="BL86" s="356">
        <f>'[6]Зведена (субвенції з ОБ) '!BL71</f>
        <v>200000</v>
      </c>
    </row>
    <row r="87" spans="1:64" ht="42" customHeight="1">
      <c r="A87" s="357" t="s">
        <v>896</v>
      </c>
      <c r="B87" s="345" t="s">
        <v>897</v>
      </c>
      <c r="C87" s="337">
        <f t="shared" si="25"/>
        <v>2701600</v>
      </c>
      <c r="D87" s="347">
        <f>D88+D89</f>
        <v>0</v>
      </c>
      <c r="E87" s="347">
        <f t="shared" ref="E87:BL87" si="34">E88+E89</f>
        <v>0</v>
      </c>
      <c r="F87" s="347">
        <f t="shared" si="34"/>
        <v>0</v>
      </c>
      <c r="G87" s="347">
        <f t="shared" si="34"/>
        <v>0</v>
      </c>
      <c r="H87" s="347">
        <f t="shared" si="34"/>
        <v>0</v>
      </c>
      <c r="I87" s="347">
        <f t="shared" si="34"/>
        <v>0</v>
      </c>
      <c r="J87" s="347">
        <f t="shared" si="34"/>
        <v>0</v>
      </c>
      <c r="K87" s="347">
        <f t="shared" si="34"/>
        <v>0</v>
      </c>
      <c r="L87" s="347">
        <f t="shared" si="34"/>
        <v>0</v>
      </c>
      <c r="M87" s="347">
        <f t="shared" si="34"/>
        <v>0</v>
      </c>
      <c r="N87" s="347">
        <f t="shared" si="34"/>
        <v>0</v>
      </c>
      <c r="O87" s="347">
        <f t="shared" si="34"/>
        <v>0</v>
      </c>
      <c r="P87" s="347">
        <f t="shared" si="34"/>
        <v>0</v>
      </c>
      <c r="Q87" s="347">
        <f t="shared" si="34"/>
        <v>0</v>
      </c>
      <c r="R87" s="347">
        <f t="shared" si="34"/>
        <v>0</v>
      </c>
      <c r="S87" s="347">
        <f t="shared" si="34"/>
        <v>0</v>
      </c>
      <c r="T87" s="347">
        <f t="shared" si="34"/>
        <v>0</v>
      </c>
      <c r="U87" s="347">
        <f t="shared" si="34"/>
        <v>0</v>
      </c>
      <c r="V87" s="347">
        <f t="shared" si="34"/>
        <v>0</v>
      </c>
      <c r="W87" s="347">
        <f t="shared" si="34"/>
        <v>0</v>
      </c>
      <c r="X87" s="347">
        <f t="shared" si="34"/>
        <v>250800</v>
      </c>
      <c r="Y87" s="347">
        <f t="shared" si="34"/>
        <v>250800</v>
      </c>
      <c r="Z87" s="347">
        <f t="shared" si="34"/>
        <v>0</v>
      </c>
      <c r="AA87" s="347">
        <f t="shared" si="34"/>
        <v>0</v>
      </c>
      <c r="AB87" s="347">
        <f t="shared" si="34"/>
        <v>250800</v>
      </c>
      <c r="AC87" s="347">
        <f t="shared" si="34"/>
        <v>500000</v>
      </c>
      <c r="AD87" s="347">
        <f t="shared" si="34"/>
        <v>750800</v>
      </c>
      <c r="AE87" s="347">
        <f t="shared" si="34"/>
        <v>0</v>
      </c>
      <c r="AF87" s="347">
        <f t="shared" si="34"/>
        <v>0</v>
      </c>
      <c r="AG87" s="347">
        <f t="shared" si="34"/>
        <v>750800</v>
      </c>
      <c r="AH87" s="347">
        <f t="shared" si="34"/>
        <v>1200000</v>
      </c>
      <c r="AI87" s="347">
        <f t="shared" si="34"/>
        <v>1950800</v>
      </c>
      <c r="AJ87" s="347">
        <f t="shared" si="34"/>
        <v>0</v>
      </c>
      <c r="AK87" s="347">
        <f t="shared" si="34"/>
        <v>0</v>
      </c>
      <c r="AL87" s="347">
        <f t="shared" si="34"/>
        <v>1950800</v>
      </c>
      <c r="AM87" s="347">
        <f t="shared" si="34"/>
        <v>750800</v>
      </c>
      <c r="AN87" s="347">
        <f t="shared" si="34"/>
        <v>2701600</v>
      </c>
      <c r="AO87" s="347">
        <f t="shared" si="34"/>
        <v>0</v>
      </c>
      <c r="AP87" s="347">
        <f t="shared" si="34"/>
        <v>0</v>
      </c>
      <c r="AQ87" s="347">
        <f t="shared" si="34"/>
        <v>2701600</v>
      </c>
      <c r="AR87" s="347">
        <f t="shared" si="34"/>
        <v>0</v>
      </c>
      <c r="AS87" s="347">
        <f t="shared" si="34"/>
        <v>2701600</v>
      </c>
      <c r="AT87" s="347">
        <f t="shared" si="34"/>
        <v>0</v>
      </c>
      <c r="AU87" s="347">
        <f t="shared" si="34"/>
        <v>0</v>
      </c>
      <c r="AV87" s="347">
        <f t="shared" si="34"/>
        <v>2701600</v>
      </c>
      <c r="AW87" s="347">
        <f t="shared" si="34"/>
        <v>0</v>
      </c>
      <c r="AX87" s="347">
        <f t="shared" si="34"/>
        <v>2701600</v>
      </c>
      <c r="AY87" s="347">
        <f t="shared" si="34"/>
        <v>0</v>
      </c>
      <c r="AZ87" s="347">
        <f t="shared" si="34"/>
        <v>0</v>
      </c>
      <c r="BA87" s="347">
        <f t="shared" si="34"/>
        <v>2701600</v>
      </c>
      <c r="BB87" s="347">
        <f t="shared" si="34"/>
        <v>0</v>
      </c>
      <c r="BC87" s="347">
        <f t="shared" si="34"/>
        <v>2701600</v>
      </c>
      <c r="BD87" s="347">
        <f t="shared" si="34"/>
        <v>0</v>
      </c>
      <c r="BE87" s="347">
        <f t="shared" si="34"/>
        <v>0</v>
      </c>
      <c r="BF87" s="347">
        <f t="shared" si="34"/>
        <v>2701600</v>
      </c>
      <c r="BG87" s="347">
        <f t="shared" si="34"/>
        <v>0</v>
      </c>
      <c r="BH87" s="347">
        <f t="shared" si="34"/>
        <v>2701600</v>
      </c>
      <c r="BI87" s="347">
        <f t="shared" si="34"/>
        <v>0</v>
      </c>
      <c r="BJ87" s="347">
        <f t="shared" si="34"/>
        <v>0</v>
      </c>
      <c r="BK87" s="347">
        <f t="shared" si="34"/>
        <v>2701600</v>
      </c>
      <c r="BL87" s="347">
        <f t="shared" si="34"/>
        <v>2701600</v>
      </c>
    </row>
    <row r="88" spans="1:64" ht="88.9" customHeight="1">
      <c r="A88" s="358"/>
      <c r="B88" s="339" t="s">
        <v>898</v>
      </c>
      <c r="C88" s="340">
        <f t="shared" si="25"/>
        <v>1501600</v>
      </c>
      <c r="D88" s="349">
        <f>'[6]Зведена (субвенції з ОБ) '!D73</f>
        <v>0</v>
      </c>
      <c r="E88" s="349">
        <f>'[6]Зведена (субвенції з ОБ) '!E73</f>
        <v>0</v>
      </c>
      <c r="F88" s="349">
        <f>'[6]Зведена (субвенції з ОБ) '!F73</f>
        <v>0</v>
      </c>
      <c r="G88" s="349">
        <f>'[6]Зведена (субвенції з ОБ) '!G73</f>
        <v>0</v>
      </c>
      <c r="H88" s="349">
        <f>'[6]Зведена (субвенції з ОБ) '!H73</f>
        <v>0</v>
      </c>
      <c r="I88" s="349">
        <f>'[6]Зведена (субвенції з ОБ) '!I73</f>
        <v>0</v>
      </c>
      <c r="J88" s="349">
        <f>'[6]Зведена (субвенції з ОБ) '!J73</f>
        <v>0</v>
      </c>
      <c r="K88" s="349">
        <f>'[6]Зведена (субвенції з ОБ) '!K73</f>
        <v>0</v>
      </c>
      <c r="L88" s="349">
        <f>'[6]Зведена (субвенції з ОБ) '!L73</f>
        <v>0</v>
      </c>
      <c r="M88" s="349">
        <f>'[6]Зведена (субвенції з ОБ) '!M73</f>
        <v>0</v>
      </c>
      <c r="N88" s="349">
        <f>'[6]Зведена (субвенції з ОБ) '!N73</f>
        <v>0</v>
      </c>
      <c r="O88" s="349">
        <f>'[6]Зведена (субвенції з ОБ) '!O73</f>
        <v>0</v>
      </c>
      <c r="P88" s="349">
        <f>'[6]Зведена (субвенції з ОБ) '!P73</f>
        <v>0</v>
      </c>
      <c r="Q88" s="349">
        <f>'[6]Зведена (субвенції з ОБ) '!Q73</f>
        <v>0</v>
      </c>
      <c r="R88" s="349">
        <f>'[6]Зведена (субвенції з ОБ) '!R73</f>
        <v>0</v>
      </c>
      <c r="S88" s="349">
        <f>'[6]Зведена (субвенції з ОБ) '!S73</f>
        <v>0</v>
      </c>
      <c r="T88" s="349">
        <f>'[6]Зведена (субвенції з ОБ) '!T73</f>
        <v>0</v>
      </c>
      <c r="U88" s="349">
        <f>'[6]Зведена (субвенції з ОБ) '!U73</f>
        <v>0</v>
      </c>
      <c r="V88" s="349">
        <f>'[6]Зведена (субвенції з ОБ) '!V73</f>
        <v>0</v>
      </c>
      <c r="W88" s="349">
        <f>'[6]Зведена (субвенції з ОБ) '!W73</f>
        <v>0</v>
      </c>
      <c r="X88" s="349">
        <f>'[6]Зведена (субвенції з ОБ) '!X73</f>
        <v>250800</v>
      </c>
      <c r="Y88" s="349">
        <f>'[6]Зведена (субвенції з ОБ) '!Y73</f>
        <v>250800</v>
      </c>
      <c r="Z88" s="349">
        <f>'[6]Зведена (субвенції з ОБ) '!Z73</f>
        <v>0</v>
      </c>
      <c r="AA88" s="349">
        <f>'[6]Зведена (субвенції з ОБ) '!AA73</f>
        <v>0</v>
      </c>
      <c r="AB88" s="349">
        <f>'[6]Зведена (субвенції з ОБ) '!AB73</f>
        <v>250800</v>
      </c>
      <c r="AC88" s="349">
        <f>'[6]Зведена (субвенції з ОБ) '!AC73</f>
        <v>500000</v>
      </c>
      <c r="AD88" s="349">
        <f>'[6]Зведена (субвенції з ОБ) '!AD73</f>
        <v>750800</v>
      </c>
      <c r="AE88" s="349">
        <f>'[6]Зведена (субвенції з ОБ) '!AE73</f>
        <v>0</v>
      </c>
      <c r="AF88" s="349">
        <f>'[6]Зведена (субвенції з ОБ) '!AF73</f>
        <v>0</v>
      </c>
      <c r="AG88" s="349">
        <f>'[6]Зведена (субвенції з ОБ) '!AG73</f>
        <v>750800</v>
      </c>
      <c r="AH88" s="356">
        <f>'[6]Зведена (субвенції з ОБ) '!AH73</f>
        <v>0</v>
      </c>
      <c r="AI88" s="356">
        <f>'[6]Зведена (субвенції з ОБ) '!AI73</f>
        <v>750800</v>
      </c>
      <c r="AJ88" s="356">
        <f>'[6]Зведена (субвенції з ОБ) '!AJ73</f>
        <v>0</v>
      </c>
      <c r="AK88" s="356">
        <f>'[6]Зведена (субвенції з ОБ) '!AK73</f>
        <v>0</v>
      </c>
      <c r="AL88" s="356">
        <f>'[6]Зведена (субвенції з ОБ) '!AL73</f>
        <v>750800</v>
      </c>
      <c r="AM88" s="356">
        <f>'[6]Зведена (субвенції з ОБ) '!AM73</f>
        <v>750800</v>
      </c>
      <c r="AN88" s="356">
        <f>'[6]Зведена (субвенції з ОБ) '!AN73</f>
        <v>1501600</v>
      </c>
      <c r="AO88" s="356">
        <f>'[6]Зведена (субвенції з ОБ) '!AO73</f>
        <v>0</v>
      </c>
      <c r="AP88" s="356">
        <f>'[6]Зведена (субвенції з ОБ) '!AP73</f>
        <v>0</v>
      </c>
      <c r="AQ88" s="356">
        <f>'[6]Зведена (субвенції з ОБ) '!AQ73</f>
        <v>1501600</v>
      </c>
      <c r="AR88" s="356">
        <f>'[6]Зведена (субвенції з ОБ) '!AR73</f>
        <v>0</v>
      </c>
      <c r="AS88" s="356">
        <f>'[6]Зведена (субвенції з ОБ) '!AS73</f>
        <v>1501600</v>
      </c>
      <c r="AT88" s="356">
        <f>'[6]Зведена (субвенції з ОБ) '!AT73</f>
        <v>0</v>
      </c>
      <c r="AU88" s="356">
        <f>'[6]Зведена (субвенції з ОБ) '!AU73</f>
        <v>0</v>
      </c>
      <c r="AV88" s="356">
        <f>'[6]Зведена (субвенції з ОБ) '!AV73</f>
        <v>1501600</v>
      </c>
      <c r="AW88" s="356">
        <f>'[6]Зведена (субвенції з ОБ) '!AW73</f>
        <v>0</v>
      </c>
      <c r="AX88" s="356">
        <f>'[6]Зведена (субвенції з ОБ) '!AX73</f>
        <v>1501600</v>
      </c>
      <c r="AY88" s="356">
        <f>'[6]Зведена (субвенції з ОБ) '!AY73</f>
        <v>0</v>
      </c>
      <c r="AZ88" s="356">
        <f>'[6]Зведена (субвенції з ОБ) '!AZ73</f>
        <v>0</v>
      </c>
      <c r="BA88" s="356">
        <f>'[6]Зведена (субвенції з ОБ) '!BA73</f>
        <v>1501600</v>
      </c>
      <c r="BB88" s="356">
        <f>'[6]Зведена (субвенції з ОБ) '!BB73</f>
        <v>0</v>
      </c>
      <c r="BC88" s="356">
        <f>'[6]Зведена (субвенції з ОБ) '!BC73</f>
        <v>1501600</v>
      </c>
      <c r="BD88" s="356">
        <f>'[6]Зведена (субвенції з ОБ) '!BD73</f>
        <v>0</v>
      </c>
      <c r="BE88" s="356">
        <f>'[6]Зведена (субвенції з ОБ) '!BE73</f>
        <v>0</v>
      </c>
      <c r="BF88" s="356">
        <f>'[6]Зведена (субвенції з ОБ) '!BF73</f>
        <v>1501600</v>
      </c>
      <c r="BG88" s="356">
        <f>'[6]Зведена (субвенції з ОБ) '!BG73</f>
        <v>0</v>
      </c>
      <c r="BH88" s="356">
        <f>'[6]Зведена (субвенції з ОБ) '!BH73</f>
        <v>1501600</v>
      </c>
      <c r="BI88" s="356">
        <f>'[6]Зведена (субвенції з ОБ) '!BI73</f>
        <v>0</v>
      </c>
      <c r="BJ88" s="356">
        <f>'[6]Зведена (субвенції з ОБ) '!BJ73</f>
        <v>0</v>
      </c>
      <c r="BK88" s="356">
        <f>'[6]Зведена (субвенції з ОБ) '!BK73</f>
        <v>1501600</v>
      </c>
      <c r="BL88" s="356">
        <f>'[6]Зведена (субвенції з ОБ) '!BL73</f>
        <v>1501600</v>
      </c>
    </row>
    <row r="89" spans="1:64" ht="82.15" customHeight="1">
      <c r="A89" s="359"/>
      <c r="B89" s="369" t="s">
        <v>899</v>
      </c>
      <c r="C89" s="340">
        <f t="shared" si="25"/>
        <v>1200000</v>
      </c>
      <c r="D89" s="46">
        <f>'[6]Зведена (субвенції з ОБ) '!D14</f>
        <v>0</v>
      </c>
      <c r="E89" s="46">
        <f>'[6]Зведена (субвенції з ОБ) '!E14</f>
        <v>0</v>
      </c>
      <c r="F89" s="46">
        <f>'[6]Зведена (субвенції з ОБ) '!F14</f>
        <v>0</v>
      </c>
      <c r="G89" s="46">
        <f>'[6]Зведена (субвенції з ОБ) '!G14</f>
        <v>0</v>
      </c>
      <c r="H89" s="46">
        <f>'[6]Зведена (субвенції з ОБ) '!H14</f>
        <v>0</v>
      </c>
      <c r="I89" s="46">
        <f>'[6]Зведена (субвенції з ОБ) '!I14</f>
        <v>0</v>
      </c>
      <c r="J89" s="46">
        <f>'[6]Зведена (субвенції з ОБ) '!J14</f>
        <v>0</v>
      </c>
      <c r="K89" s="46">
        <f>'[6]Зведена (субвенції з ОБ) '!K14</f>
        <v>0</v>
      </c>
      <c r="L89" s="46">
        <f>'[6]Зведена (субвенції з ОБ) '!L14</f>
        <v>0</v>
      </c>
      <c r="M89" s="46">
        <f>'[6]Зведена (субвенції з ОБ) '!M14</f>
        <v>0</v>
      </c>
      <c r="N89" s="46">
        <f>'[6]Зведена (субвенції з ОБ) '!N14</f>
        <v>0</v>
      </c>
      <c r="O89" s="46">
        <f>'[6]Зведена (субвенції з ОБ) '!O14</f>
        <v>0</v>
      </c>
      <c r="P89" s="46">
        <f>'[6]Зведена (субвенції з ОБ) '!P14</f>
        <v>0</v>
      </c>
      <c r="Q89" s="46">
        <f>'[6]Зведена (субвенції з ОБ) '!Q14</f>
        <v>0</v>
      </c>
      <c r="R89" s="46">
        <f>'[6]Зведена (субвенції з ОБ) '!R14</f>
        <v>0</v>
      </c>
      <c r="S89" s="46">
        <f>'[6]Зведена (субвенції з ОБ) '!S14</f>
        <v>0</v>
      </c>
      <c r="T89" s="46">
        <f>'[6]Зведена (субвенції з ОБ) '!T14</f>
        <v>0</v>
      </c>
      <c r="U89" s="46">
        <f>'[6]Зведена (субвенції з ОБ) '!U14</f>
        <v>0</v>
      </c>
      <c r="V89" s="46">
        <f>'[6]Зведена (субвенції з ОБ) '!V14</f>
        <v>0</v>
      </c>
      <c r="W89" s="46">
        <f>'[6]Зведена (субвенції з ОБ) '!W14</f>
        <v>0</v>
      </c>
      <c r="X89" s="46">
        <f>'[6]Зведена (субвенції з ОБ) '!X14</f>
        <v>0</v>
      </c>
      <c r="Y89" s="46">
        <f>'[6]Зведена (субвенції з ОБ) '!Y14</f>
        <v>0</v>
      </c>
      <c r="Z89" s="46">
        <f>'[6]Зведена (субвенції з ОБ) '!Z14</f>
        <v>0</v>
      </c>
      <c r="AA89" s="46">
        <f>'[6]Зведена (субвенції з ОБ) '!AA14</f>
        <v>0</v>
      </c>
      <c r="AB89" s="46">
        <f>'[6]Зведена (субвенції з ОБ) '!AB14</f>
        <v>0</v>
      </c>
      <c r="AC89" s="46">
        <f>'[6]Зведена (субвенції з ОБ) '!AC14</f>
        <v>0</v>
      </c>
      <c r="AD89" s="46">
        <f>'[6]Зведена (субвенції з ОБ) '!AD14</f>
        <v>0</v>
      </c>
      <c r="AE89" s="46">
        <f>'[6]Зведена (субвенції з ОБ) '!AE14</f>
        <v>0</v>
      </c>
      <c r="AF89" s="46">
        <f>'[6]Зведена (субвенції з ОБ) '!AF14</f>
        <v>0</v>
      </c>
      <c r="AG89" s="46">
        <f>'[6]Зведена (субвенції з ОБ) '!AG14</f>
        <v>0</v>
      </c>
      <c r="AH89" s="360">
        <f>'[6]Зведена (субвенції з ОБ) '!AH14</f>
        <v>1200000</v>
      </c>
      <c r="AI89" s="360">
        <f>'[6]Зведена (субвенції з ОБ) '!AI14</f>
        <v>1200000</v>
      </c>
      <c r="AJ89" s="360">
        <f>'[6]Зведена (субвенції з ОБ) '!AJ14</f>
        <v>0</v>
      </c>
      <c r="AK89" s="360">
        <f>'[6]Зведена (субвенції з ОБ) '!AK14</f>
        <v>0</v>
      </c>
      <c r="AL89" s="360">
        <f>'[6]Зведена (субвенції з ОБ) '!AL14</f>
        <v>1200000</v>
      </c>
      <c r="AM89" s="360">
        <f>'[6]Зведена (субвенції з ОБ) '!AM14</f>
        <v>0</v>
      </c>
      <c r="AN89" s="360">
        <f>'[6]Зведена (субвенції з ОБ) '!AN14</f>
        <v>1200000</v>
      </c>
      <c r="AO89" s="360">
        <f>'[6]Зведена (субвенції з ОБ) '!AO14</f>
        <v>0</v>
      </c>
      <c r="AP89" s="360">
        <f>'[6]Зведена (субвенції з ОБ) '!AP14</f>
        <v>0</v>
      </c>
      <c r="AQ89" s="360">
        <f>'[6]Зведена (субвенції з ОБ) '!AQ14</f>
        <v>1200000</v>
      </c>
      <c r="AR89" s="360">
        <f>'[6]Зведена (субвенції з ОБ) '!AR14</f>
        <v>0</v>
      </c>
      <c r="AS89" s="360">
        <f>'[6]Зведена (субвенції з ОБ) '!AS14</f>
        <v>1200000</v>
      </c>
      <c r="AT89" s="360">
        <f>'[6]Зведена (субвенції з ОБ) '!AT14</f>
        <v>0</v>
      </c>
      <c r="AU89" s="360">
        <f>'[6]Зведена (субвенції з ОБ) '!AU14</f>
        <v>0</v>
      </c>
      <c r="AV89" s="360">
        <f>'[6]Зведена (субвенції з ОБ) '!AV14</f>
        <v>1200000</v>
      </c>
      <c r="AW89" s="360">
        <f>'[6]Зведена (субвенції з ОБ) '!AW14</f>
        <v>0</v>
      </c>
      <c r="AX89" s="360">
        <f>'[6]Зведена (субвенції з ОБ) '!AX14</f>
        <v>1200000</v>
      </c>
      <c r="AY89" s="360">
        <f>'[6]Зведена (субвенції з ОБ) '!AY14</f>
        <v>0</v>
      </c>
      <c r="AZ89" s="360">
        <f>'[6]Зведена (субвенції з ОБ) '!AZ14</f>
        <v>0</v>
      </c>
      <c r="BA89" s="360">
        <f>'[6]Зведена (субвенції з ОБ) '!BA14</f>
        <v>1200000</v>
      </c>
      <c r="BB89" s="360">
        <f>'[6]Зведена (субвенції з ОБ) '!BB14</f>
        <v>0</v>
      </c>
      <c r="BC89" s="360">
        <f>'[6]Зведена (субвенції з ОБ) '!BC14</f>
        <v>1200000</v>
      </c>
      <c r="BD89" s="360">
        <f>'[6]Зведена (субвенції з ОБ) '!BD14</f>
        <v>0</v>
      </c>
      <c r="BE89" s="360">
        <f>'[6]Зведена (субвенції з ОБ) '!BE14</f>
        <v>0</v>
      </c>
      <c r="BF89" s="360">
        <f>'[6]Зведена (субвенції з ОБ) '!BF14</f>
        <v>1200000</v>
      </c>
      <c r="BG89" s="360">
        <f>'[6]Зведена (субвенції з ОБ) '!BG14</f>
        <v>0</v>
      </c>
      <c r="BH89" s="360">
        <f>'[6]Зведена (субвенції з ОБ) '!BH14</f>
        <v>1200000</v>
      </c>
      <c r="BI89" s="360">
        <f>'[6]Зведена (субвенції з ОБ) '!BI14</f>
        <v>0</v>
      </c>
      <c r="BJ89" s="360">
        <f>'[6]Зведена (субвенції з ОБ) '!BJ14</f>
        <v>0</v>
      </c>
      <c r="BK89" s="360">
        <f>'[6]Зведена (субвенції з ОБ) '!BK14</f>
        <v>1200000</v>
      </c>
      <c r="BL89" s="360">
        <f>'[6]Зведена (субвенції з ОБ) '!BL14</f>
        <v>1200000</v>
      </c>
    </row>
  </sheetData>
  <mergeCells count="1">
    <mergeCell ref="A1:AG1"/>
  </mergeCells>
  <pageMargins left="0.70866141732283472" right="0.11811023622047245" top="0.35433070866141736" bottom="0.35433070866141736" header="0.31496062992125984" footer="0.31496062992125984"/>
  <pageSetup paperSize="9" scale="70" orientation="portrait" r:id="rId1"/>
  <headerFooter>
    <oddFooter>&amp;R&amp;P</oddFooter>
  </headerFooter>
  <colBreaks count="1" manualBreakCount="1">
    <brk id="33" max="8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9</vt:i4>
      </vt:variant>
    </vt:vector>
  </HeadingPairs>
  <TitlesOfParts>
    <vt:vector size="16" baseType="lpstr">
      <vt:lpstr>Доходи</vt:lpstr>
      <vt:lpstr>Видатки</vt:lpstr>
      <vt:lpstr>Кредитування</vt:lpstr>
      <vt:lpstr>джерела</vt:lpstr>
      <vt:lpstr>порівняння</vt:lpstr>
      <vt:lpstr>всього по програмам</vt:lpstr>
      <vt:lpstr>субвенції</vt:lpstr>
      <vt:lpstr>Видатки!Заголовки_для_друку</vt:lpstr>
      <vt:lpstr>'всього по програмам'!Заголовки_для_друку</vt:lpstr>
      <vt:lpstr>Доходи!Заголовки_для_друку</vt:lpstr>
      <vt:lpstr>порівняння!Заголовки_для_друку</vt:lpstr>
      <vt:lpstr>субвенції!Заголовки_для_друку</vt:lpstr>
      <vt:lpstr>'всього по програмам'!Область_друку</vt:lpstr>
      <vt:lpstr>Доходи!Область_друку</vt:lpstr>
      <vt:lpstr>порівняння!Область_друку</vt:lpstr>
      <vt:lpstr>субвенції!Область_друку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Фіцай  Світлана Петрівна</dc:creator>
  <cp:lastModifiedBy>101400323</cp:lastModifiedBy>
  <cp:lastPrinted>2025-08-25T06:20:38Z</cp:lastPrinted>
  <dcterms:created xsi:type="dcterms:W3CDTF">2021-02-01T07:32:26Z</dcterms:created>
  <dcterms:modified xsi:type="dcterms:W3CDTF">2025-09-11T09:23:54Z</dcterms:modified>
</cp:coreProperties>
</file>